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defaultThemeVersion="166925"/>
  <mc:AlternateContent xmlns:mc="http://schemas.openxmlformats.org/markup-compatibility/2006">
    <mc:Choice Requires="x15">
      <x15ac:absPath xmlns:x15ac="http://schemas.microsoft.com/office/spreadsheetml/2010/11/ac" url="C:\Users\DanielGroves\CLMA Dropbox\CLMA Team Folder\CIR Data &amp; Analysis\Development\Productivity\CIPE\2024 CIPE Award\Award Template &amp; Instructions\"/>
    </mc:Choice>
  </mc:AlternateContent>
  <xr:revisionPtr revIDLastSave="0" documentId="13_ncr:1_{724BE152-AC54-4C67-8643-DB6E6FA1235B}" xr6:coauthVersionLast="47" xr6:coauthVersionMax="47" xr10:uidLastSave="{00000000-0000-0000-0000-000000000000}"/>
  <bookViews>
    <workbookView xWindow="-120" yWindow="-120" windowWidth="29040" windowHeight="15720" xr2:uid="{00000000-000D-0000-FFFF-FFFF00000000}"/>
  </bookViews>
  <sheets>
    <sheet name="Productivity Overview" sheetId="1" r:id="rId1"/>
    <sheet name="Factor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1" l="1"/>
  <c r="C135" i="1"/>
  <c r="C134" i="1"/>
  <c r="C129" i="1"/>
  <c r="C128" i="1"/>
  <c r="C124" i="1"/>
  <c r="C123" i="1"/>
  <c r="C122" i="1"/>
  <c r="C113" i="1"/>
  <c r="C103" i="1"/>
  <c r="C108" i="1" s="1"/>
  <c r="C95" i="1"/>
  <c r="C94" i="1"/>
  <c r="C88" i="1"/>
  <c r="C93" i="1" s="1"/>
  <c r="C86" i="1"/>
  <c r="C85" i="1"/>
  <c r="C79" i="1"/>
  <c r="C76" i="1"/>
  <c r="C74" i="1"/>
  <c r="C72" i="1"/>
  <c r="C71" i="1"/>
  <c r="C70" i="1"/>
  <c r="C64" i="1"/>
  <c r="C58" i="1"/>
  <c r="C57" i="1"/>
  <c r="C52" i="1"/>
  <c r="C51" i="1"/>
  <c r="C42" i="1"/>
  <c r="C105" i="1" l="1"/>
  <c r="C106" i="1"/>
  <c r="C107" i="1"/>
  <c r="C104" i="1"/>
  <c r="B86" i="1"/>
  <c r="B76" i="1"/>
  <c r="B74" i="1"/>
  <c r="B72" i="1"/>
  <c r="B71" i="1"/>
  <c r="B52" i="1"/>
  <c r="B41" i="1"/>
  <c r="B51" i="1"/>
  <c r="B135" i="1"/>
  <c r="B134" i="1"/>
  <c r="B103" i="1"/>
  <c r="B107" i="1" s="1"/>
  <c r="B105" i="1" l="1"/>
  <c r="B104" i="1"/>
  <c r="B108" i="1"/>
  <c r="B106" i="1"/>
  <c r="B88" i="1"/>
  <c r="B79" i="1" l="1"/>
  <c r="B56" i="1" l="1"/>
  <c r="B47" i="1"/>
  <c r="B46" i="1"/>
  <c r="B34" i="1"/>
  <c r="B30" i="1"/>
  <c r="B29" i="1"/>
  <c r="B28" i="1"/>
  <c r="B27" i="1"/>
  <c r="B42" i="1" l="1"/>
  <c r="B123" i="1"/>
  <c r="B94" i="1"/>
  <c r="B64" i="1"/>
  <c r="B57" i="1"/>
  <c r="B70" i="1"/>
  <c r="B128" i="1"/>
  <c r="B124" i="1"/>
  <c r="B122" i="1"/>
  <c r="B58" i="1"/>
  <c r="B129" i="1"/>
  <c r="B95" i="1"/>
  <c r="B85" i="1"/>
  <c r="B93" i="1"/>
  <c r="B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Joey Bellon</author>
  </authors>
  <commentList>
    <comment ref="A31" authorId="0" shapeId="0" xr:uid="{00000000-0006-0000-0000-000001000000}">
      <text>
        <r>
          <rPr>
            <sz val="9"/>
            <color indexed="81"/>
            <rFont val="Tahoma"/>
            <charset val="1"/>
          </rPr>
          <t>Integrated Form of Agreement (IFoA): A multi-party agreement that includes the owner, design professional, and constructor as signatories to the same construction contract.</t>
        </r>
      </text>
    </comment>
    <comment ref="A41" authorId="0" shapeId="0" xr:uid="{00000000-0006-0000-0000-000002000000}">
      <text>
        <r>
          <rPr>
            <b/>
            <sz val="9"/>
            <color indexed="81"/>
            <rFont val="Tahoma"/>
            <family val="2"/>
          </rPr>
          <t>Equation:</t>
        </r>
        <r>
          <rPr>
            <sz val="9"/>
            <color indexed="81"/>
            <rFont val="Tahoma"/>
            <family val="2"/>
          </rPr>
          <t xml:space="preserve"> (Design Stop - Design Start) / WEEK</t>
        </r>
      </text>
    </comment>
    <comment ref="A42" authorId="0" shapeId="0" xr:uid="{00000000-0006-0000-0000-000003000000}">
      <text>
        <r>
          <rPr>
            <b/>
            <sz val="9"/>
            <color indexed="81"/>
            <rFont val="Tahoma"/>
            <family val="2"/>
          </rPr>
          <t>Equation:</t>
        </r>
        <r>
          <rPr>
            <sz val="9"/>
            <color indexed="81"/>
            <rFont val="Tahoma"/>
            <family val="2"/>
          </rPr>
          <t xml:space="preserve"> (Construction Stop - Construction Start) / WEEK </t>
        </r>
      </text>
    </comment>
    <comment ref="A51" authorId="0" shapeId="0" xr:uid="{00000000-0006-0000-0000-000004000000}">
      <text>
        <r>
          <rPr>
            <b/>
            <sz val="9"/>
            <color indexed="81"/>
            <rFont val="Tahoma"/>
            <family val="2"/>
          </rPr>
          <t>Equation:</t>
        </r>
        <r>
          <rPr>
            <sz val="9"/>
            <color indexed="81"/>
            <rFont val="Tahoma"/>
            <family val="2"/>
          </rPr>
          <t xml:space="preserve"> (Substantial Completion - Project Start) / WEEK </t>
        </r>
      </text>
    </comment>
    <comment ref="A52" authorId="0" shapeId="0" xr:uid="{00000000-0006-0000-0000-000005000000}">
      <text>
        <r>
          <rPr>
            <sz val="9"/>
            <color indexed="81"/>
            <rFont val="Tahoma"/>
            <family val="2"/>
          </rPr>
          <t xml:space="preserve">Schedule Change (Predictability): The ratio of schedule variation to predicted duration.
</t>
        </r>
        <r>
          <rPr>
            <b/>
            <sz val="9"/>
            <color indexed="81"/>
            <rFont val="Tahoma"/>
            <family val="2"/>
          </rPr>
          <t>Equation:</t>
        </r>
        <r>
          <rPr>
            <sz val="9"/>
            <color indexed="81"/>
            <rFont val="Tahoma"/>
            <family val="2"/>
          </rPr>
          <t xml:space="preserve"> ((Substantial Completion - Project Start) - (Estimate: Substantial Completion - Estimate: Project Start)) / (Estimate: Substantial Completion - Estimate: Project Start)  ×  100</t>
        </r>
      </text>
    </comment>
    <comment ref="A53" authorId="0" shapeId="0" xr:uid="{00000000-0006-0000-0000-000006000000}">
      <text>
        <r>
          <rPr>
            <sz val="9"/>
            <color indexed="81"/>
            <rFont val="Tahoma"/>
            <family val="2"/>
          </rPr>
          <t>Percent Plan Complete (PPC): A basic measure of how well the planning system is working ? Calculated as the number of assignments completed in the day stated divided by the total number of assignments made for the week. 
PPC is not a form of Earned value that measures the percentage of completion achieved for an activity; rather it measures the percentage of assignments that are 100% complete.</t>
        </r>
      </text>
    </comment>
    <comment ref="A54" authorId="0" shapeId="0" xr:uid="{00000000-0006-0000-0000-000007000000}">
      <text>
        <r>
          <rPr>
            <sz val="9"/>
            <color indexed="81"/>
            <rFont val="Tahoma"/>
            <family val="2"/>
          </rPr>
          <t>Percent Plan Complete (PPC): A basic measure of how well the planning system is working. Calculated as the number of assignments completed in the day stated divided by the total number of assignments made for the week. 
PPC is not a form of Earned value that measures the percentage of completion achieved for an activity; rather it measures the percentage of assignments that are 100% complete.</t>
        </r>
      </text>
    </comment>
    <comment ref="A56" authorId="0" shapeId="0" xr:uid="{00000000-0006-0000-0000-000008000000}">
      <text>
        <r>
          <rPr>
            <sz val="9"/>
            <color indexed="81"/>
            <rFont val="Tahoma"/>
            <family val="2"/>
          </rPr>
          <t>Total Installed Cost (TIC): Total project cost including all design, management, commissioning, qualifications, equipment and installation labor for a given scope of work. Includes both on site and off site cost.</t>
        </r>
      </text>
    </comment>
    <comment ref="A57" authorId="0" shapeId="0" xr:uid="{00000000-0006-0000-0000-000009000000}">
      <text>
        <r>
          <rPr>
            <b/>
            <sz val="9"/>
            <color indexed="81"/>
            <rFont val="Tahoma"/>
            <family val="2"/>
          </rPr>
          <t>Equation:</t>
        </r>
        <r>
          <rPr>
            <sz val="9"/>
            <color indexed="81"/>
            <rFont val="Tahoma"/>
            <family val="2"/>
          </rPr>
          <t xml:space="preserve"> (Total Installed Cost (TIC) - Total Installed Cost (TIC)) / Total Installed Cost (TIC) × 100</t>
        </r>
      </text>
    </comment>
    <comment ref="A58" authorId="0" shapeId="0" xr:uid="{00000000-0006-0000-0000-00000A000000}">
      <text>
        <r>
          <rPr>
            <b/>
            <sz val="9"/>
            <color indexed="81"/>
            <rFont val="Tahoma"/>
            <family val="2"/>
          </rPr>
          <t>Equation:</t>
        </r>
        <r>
          <rPr>
            <sz val="9"/>
            <color indexed="81"/>
            <rFont val="Tahoma"/>
            <family val="2"/>
          </rPr>
          <t xml:space="preserve"> Total Installed Cost (TIC) - Total Installed Cost (TIC)</t>
        </r>
      </text>
    </comment>
    <comment ref="A59" authorId="0" shapeId="0" xr:uid="{00000000-0006-0000-0000-00000B000000}">
      <text>
        <r>
          <rPr>
            <sz val="9"/>
            <color indexed="81"/>
            <rFont val="Tahoma"/>
            <charset val="1"/>
          </rPr>
          <t>Total Direct Cost (TDC): Also called Cost of Work (COW). All cost directly associated with creation of assets. This includes both on site and off site prefabrication. Land cost is excluded from total direct cost.</t>
        </r>
      </text>
    </comment>
    <comment ref="A60" authorId="0" shapeId="0" xr:uid="{00000000-0006-0000-0000-00000C000000}">
      <text>
        <r>
          <rPr>
            <sz val="9"/>
            <color indexed="81"/>
            <rFont val="Tahoma"/>
            <charset val="1"/>
          </rPr>
          <t>Design cost + OHCV + nonOHCV + Overhead/GC/Fee/other (taxes, Insurance, permits)</t>
        </r>
      </text>
    </comment>
    <comment ref="A61" authorId="0" shapeId="0" xr:uid="{00000000-0006-0000-0000-00000D000000}">
      <text>
        <r>
          <rPr>
            <sz val="9"/>
            <color indexed="81"/>
            <rFont val="Tahoma"/>
            <family val="2"/>
          </rPr>
          <t>Indirect cost (IC): Sometimes synonymous with Soft cost, the cost associated with designing, procuring, managing the installation, commissioning qualifying the functions of the assets. These cost are independent of the source of supply. Cost that directly contribute to an asset creation are not indirect cost. These include foreman, superintendents, authors of code that is in itself an asset. These cost are broken into 6 categories. Design (feasibility/programing, all design elements/phases, services during construction), General Contractor (Construction Management Staff, CM Fee/profit, General Conditions, Contractor contingency, Site services, construction utilities), Trade contractor (Trade Staff, Trade General Conditions, Trade contingency, Trade office overhead, Trade profit), Owner (Owner headcount cost), 3rd party (Contingent Worker [CW] support services, CW Commissioning, CW Inspection and testing), other (Taxes, Insurance, Permits).</t>
        </r>
      </text>
    </comment>
    <comment ref="A62" authorId="0" shapeId="0" xr:uid="{00000000-0006-0000-0000-00000E000000}">
      <text>
        <r>
          <rPr>
            <sz val="9"/>
            <color indexed="81"/>
            <rFont val="Tahoma"/>
            <family val="2"/>
          </rPr>
          <t>Indirect cost (IC): Sometimes synonymous with Soft cost, the cost associated with designing, procuring, managing the installation, commissioning qualifying the functions of the assets. These cost are independent of the source of supply. Cost that directly contribute to an asset creation are not indirect cost. These include foreman, superintendents, authors of code that is in itself an asset. These cost are broken into 6 categories. Design (feasibility/programing, all design elements/phases, services during construction), General Contractor (Construction Management Staff, CM Fee/profit, General Conditions, Contractor contingency, Site services, construction utilities), Trade contractor (Trade Staff, Trade General Conditions, Trade contingency, Trade office overhead, Trade profit), Owner (Owner headcount cost), 3rd party (Contingent Worker [CW] support services, CW Commissioning, CW Inspection and testing), other (Taxes, Insurance, Permits).</t>
        </r>
      </text>
    </comment>
    <comment ref="A64" authorId="0" shapeId="0" xr:uid="{00000000-0006-0000-0000-00000F000000}">
      <text>
        <r>
          <rPr>
            <b/>
            <sz val="9"/>
            <color indexed="81"/>
            <rFont val="Tahoma"/>
            <family val="2"/>
          </rPr>
          <t>Equation:</t>
        </r>
        <r>
          <rPr>
            <sz val="9"/>
            <color indexed="81"/>
            <rFont val="Tahoma"/>
            <family val="2"/>
          </rPr>
          <t xml:space="preserve"> Total Installed Cost (TIC) / Square Footage</t>
        </r>
      </text>
    </comment>
    <comment ref="A66" authorId="0" shapeId="0" xr:uid="{00000000-0006-0000-0000-000010000000}">
      <text>
        <r>
          <rPr>
            <sz val="9"/>
            <color indexed="81"/>
            <rFont val="Tahoma"/>
            <family val="2"/>
          </rPr>
          <t>Estimated value: total dollars estimated for a service at the time of award. This does not include scope additions unless the scope addition is agreed to be included by all parties. In this case the scope addition cost should be reflected appropriately in other calculations.</t>
        </r>
      </text>
    </comment>
    <comment ref="A67" authorId="0" shapeId="0" xr:uid="{00000000-0006-0000-0000-000011000000}">
      <text>
        <r>
          <rPr>
            <sz val="9"/>
            <color indexed="81"/>
            <rFont val="Tahoma"/>
            <family val="2"/>
          </rPr>
          <t>Awarded Value: Total value of contracted services at the time of award plus any planned additions awarded later (deferred awards). Total Awarded value is the sum of all awarded values for a project.</t>
        </r>
      </text>
    </comment>
    <comment ref="A68" authorId="0" shapeId="0" xr:uid="{00000000-0006-0000-0000-000012000000}">
      <text>
        <r>
          <rPr>
            <sz val="9"/>
            <color indexed="81"/>
            <rFont val="Tahoma"/>
            <family val="2"/>
          </rPr>
          <t>Prefabrication: It is recognized that work completed in a controlled environment more closely approaches a manufacturing setting and is easier to increase the quality of work product while ensuring safe and efficient work while controlling cost. 
With additional benefits of parallel work fronts prefabrication can improve efficiency. 
This measure is intended to quantify prefabrication rate by comparing the cost of material prefabricated to total installed cost of the project.</t>
        </r>
      </text>
    </comment>
    <comment ref="A69" authorId="0" shapeId="0" xr:uid="{00000000-0006-0000-0000-000013000000}">
      <text>
        <r>
          <rPr>
            <sz val="9"/>
            <color indexed="81"/>
            <rFont val="Tahoma"/>
            <family val="2"/>
          </rPr>
          <t>Prefabrication: It is recognized that work completed in a controlled environment more closely approaches a manufacturing setting and is easier to increase the quality of work product while ensuring safe and efficient work while controlling cost. 
With additional benefits of parallel work fronts prefabrication can improve efficiency. 
This measure is intended to quantify prefabrication rate by comparing the cost of material prefabricated to total installed cost of the project.</t>
        </r>
      </text>
    </comment>
    <comment ref="A70" authorId="0" shapeId="0" xr:uid="{00000000-0006-0000-0000-000014000000}">
      <text>
        <r>
          <rPr>
            <b/>
            <sz val="9"/>
            <color indexed="81"/>
            <rFont val="Tahoma"/>
            <family val="2"/>
          </rPr>
          <t>Equation:</t>
        </r>
        <r>
          <rPr>
            <sz val="9"/>
            <color indexed="81"/>
            <rFont val="Tahoma"/>
            <family val="2"/>
          </rPr>
          <t xml:space="preserve"> Prefabrication $ (Estimated) / Total Installed Cost (TIC) × 100</t>
        </r>
      </text>
    </comment>
    <comment ref="A71" authorId="0" shapeId="0" xr:uid="{00000000-0006-0000-0000-000015000000}">
      <text>
        <r>
          <rPr>
            <b/>
            <sz val="9"/>
            <color indexed="81"/>
            <rFont val="Tahoma"/>
            <family val="2"/>
          </rPr>
          <t>Equation:</t>
        </r>
        <r>
          <rPr>
            <sz val="9"/>
            <color indexed="81"/>
            <rFont val="Tahoma"/>
            <family val="2"/>
          </rPr>
          <t xml:space="preserve"> (Contracts / PO $ (Estimated) - Contracts / PO $ (Estimated)) / Contracts / PO $ (Estimated) × 100</t>
        </r>
      </text>
    </comment>
    <comment ref="A72" authorId="0" shapeId="0" xr:uid="{00000000-0006-0000-0000-000016000000}">
      <text>
        <r>
          <rPr>
            <b/>
            <sz val="9"/>
            <color indexed="81"/>
            <rFont val="Tahoma"/>
            <family val="2"/>
          </rPr>
          <t>Equation:</t>
        </r>
        <r>
          <rPr>
            <sz val="9"/>
            <color indexed="81"/>
            <rFont val="Tahoma"/>
            <family val="2"/>
          </rPr>
          <t xml:space="preserve"> Magnitude of Total Contract Change $ / Contracts / PO $ (Awarded) × 100</t>
        </r>
      </text>
    </comment>
    <comment ref="A74" authorId="0" shapeId="0" xr:uid="{00000000-0006-0000-0000-000017000000}">
      <text>
        <r>
          <rPr>
            <b/>
            <sz val="9"/>
            <color indexed="81"/>
            <rFont val="Tahoma"/>
            <family val="2"/>
          </rPr>
          <t>Equation:</t>
        </r>
        <r>
          <rPr>
            <sz val="9"/>
            <color indexed="81"/>
            <rFont val="Tahoma"/>
            <family val="2"/>
          </rPr>
          <t xml:space="preserve"> Magnitude of Approved Change $ / Estimate: Contracts / PO $ (Awarded) × 100</t>
        </r>
      </text>
    </comment>
    <comment ref="A76" authorId="0" shapeId="0" xr:uid="{00000000-0006-0000-0000-000018000000}">
      <text>
        <r>
          <rPr>
            <b/>
            <sz val="9"/>
            <color indexed="81"/>
            <rFont val="Tahoma"/>
            <family val="2"/>
          </rPr>
          <t>Equation:</t>
        </r>
        <r>
          <rPr>
            <sz val="9"/>
            <color indexed="81"/>
            <rFont val="Tahoma"/>
            <family val="2"/>
          </rPr>
          <t xml:space="preserve"> Magnitude of Pending Change $ / Estimate: Contracts / PO $ (Awarded) × 100</t>
        </r>
      </text>
    </comment>
    <comment ref="A79" authorId="0" shapeId="0" xr:uid="{00000000-0006-0000-0000-000019000000}">
      <text>
        <r>
          <rPr>
            <sz val="9"/>
            <color indexed="81"/>
            <rFont val="Tahoma"/>
            <family val="2"/>
          </rPr>
          <t xml:space="preserve">Total dollars spent on owner head count. Owner cost (Direct Staff) + Owner Cost (Contingent worker) = OHCV
</t>
        </r>
        <r>
          <rPr>
            <b/>
            <sz val="9"/>
            <color indexed="81"/>
            <rFont val="Tahoma"/>
            <family val="2"/>
          </rPr>
          <t>Equation:</t>
        </r>
        <r>
          <rPr>
            <sz val="9"/>
            <color indexed="81"/>
            <rFont val="Tahoma"/>
            <family val="2"/>
          </rPr>
          <t xml:space="preserve"> (Owner Cost (Direct Staff) + Owner Cost (Contingent Workers))</t>
        </r>
      </text>
    </comment>
    <comment ref="A80" authorId="0" shapeId="0" xr:uid="{00000000-0006-0000-0000-00001A000000}">
      <text>
        <r>
          <rPr>
            <sz val="9"/>
            <color indexed="81"/>
            <rFont val="Tahoma"/>
            <family val="2"/>
          </rPr>
          <t>Dollars spent by owner through direct salary and expenses.</t>
        </r>
      </text>
    </comment>
    <comment ref="A81" authorId="0" shapeId="0" xr:uid="{00000000-0006-0000-0000-00001B000000}">
      <text>
        <r>
          <rPr>
            <sz val="9"/>
            <color indexed="81"/>
            <rFont val="Tahoma"/>
            <family val="2"/>
          </rPr>
          <t>Dollars spent on contingent workers/staff augmentation to represent owner directly.</t>
        </r>
      </text>
    </comment>
    <comment ref="A82" authorId="0" shapeId="0" xr:uid="{00000000-0006-0000-0000-00001C000000}">
      <text>
        <r>
          <rPr>
            <sz val="9"/>
            <color indexed="81"/>
            <rFont val="Tahoma"/>
            <family val="2"/>
          </rPr>
          <t>Dollars spent for non-owner head count. Excludes Design, Fee, non-staffing overhead/general conditions</t>
        </r>
      </text>
    </comment>
    <comment ref="A85" authorId="0" shapeId="0" xr:uid="{00000000-0006-0000-0000-00001D000000}">
      <text>
        <r>
          <rPr>
            <b/>
            <sz val="9"/>
            <color indexed="81"/>
            <rFont val="Tahoma"/>
            <family val="2"/>
          </rPr>
          <t>Equation:</t>
        </r>
        <r>
          <rPr>
            <sz val="9"/>
            <color indexed="81"/>
            <rFont val="Tahoma"/>
            <family val="2"/>
          </rPr>
          <t xml:space="preserve"> (Non - Owner Head Count Cost + Design Cost + General Contractor Fees + Owner Cost (Direct Staff) + Owner Cost (Contingent Workers)) / Total Installed Cost (TIC) × 100</t>
        </r>
      </text>
    </comment>
    <comment ref="A86" authorId="0" shapeId="0" xr:uid="{00000000-0006-0000-0000-00001E000000}">
      <text>
        <r>
          <rPr>
            <b/>
            <sz val="9"/>
            <color indexed="81"/>
            <rFont val="Tahoma"/>
            <family val="2"/>
          </rPr>
          <t>Equation:</t>
        </r>
        <r>
          <rPr>
            <sz val="9"/>
            <color indexed="81"/>
            <rFont val="Tahoma"/>
            <family val="2"/>
          </rPr>
          <t xml:space="preserve"> (Non - Owner Head Count Cost + Design Cost + General Contractor Fees + Owner Cost (Direct Staff) + Owner Cost (Contingent Workers) + Errors and Omisions - Construction Savings - Construction Enhanced Value Add - Design Savings - Design Enhanced Value Add)</t>
        </r>
      </text>
    </comment>
    <comment ref="A88" authorId="0" shapeId="0" xr:uid="{00000000-0006-0000-0000-00001F000000}">
      <text>
        <r>
          <rPr>
            <sz val="9"/>
            <color indexed="81"/>
            <rFont val="Tahoma"/>
            <family val="2"/>
          </rPr>
          <t xml:space="preserve">Total Person Hrs: All hours required to execute a project including design construction management, field construction, commissioning and qualification. This includes both onsite and compensated off site hours for staff. This does not include prefabrication hours for off site activities.
</t>
        </r>
        <r>
          <rPr>
            <b/>
            <sz val="9"/>
            <color indexed="81"/>
            <rFont val="Tahoma"/>
            <family val="2"/>
          </rPr>
          <t>Equation:</t>
        </r>
        <r>
          <rPr>
            <sz val="9"/>
            <color indexed="81"/>
            <rFont val="Tahoma"/>
            <family val="2"/>
          </rPr>
          <t xml:space="preserve"> (Construction Hours + Design Services Hours + Owner HC Hours + Non - Owner HC Hours)</t>
        </r>
      </text>
    </comment>
    <comment ref="A89" authorId="0" shapeId="0" xr:uid="{00000000-0006-0000-0000-000020000000}">
      <text>
        <r>
          <rPr>
            <sz val="9"/>
            <color indexed="81"/>
            <rFont val="Tahoma"/>
            <family val="2"/>
          </rPr>
          <t>Construction Labor hours: This includes all onsite labor required to fabricate, install and commission new capital assets. This does not include off site prefabrication by contractor or vendors of finished equipment.</t>
        </r>
      </text>
    </comment>
    <comment ref="A90" authorId="0" shapeId="0" xr:uid="{00000000-0006-0000-0000-000021000000}">
      <text>
        <r>
          <rPr>
            <sz val="9"/>
            <color indexed="81"/>
            <rFont val="Tahoma"/>
            <family val="2"/>
          </rPr>
          <t xml:space="preserve">Design hours: Includes all on and off site hours (i.e. billable) to design from conceptual stage through "issued for construction." This includes specification, procurement and field/construction support activities. 
Owner, Designer and Design assist CM/GC hours should be included. This does not include hrs to design prefabricated assemblies, equipment or detailing by trades or installers.
</t>
        </r>
      </text>
    </comment>
    <comment ref="A91" authorId="0" shapeId="0" xr:uid="{00000000-0006-0000-0000-000022000000}">
      <text>
        <r>
          <rPr>
            <sz val="9"/>
            <color indexed="81"/>
            <rFont val="Tahoma"/>
            <family val="2"/>
          </rPr>
          <t>Owner staffing and/or Contingent workers hired to represent owner interest in support of projects. Defined as: Program Mgrs, Project Mgrs, Process Mgrs, Engineers, Safety, QA/QC, Procurement, Finance, others</t>
        </r>
      </text>
    </comment>
    <comment ref="A92" authorId="0" shapeId="0" xr:uid="{00000000-0006-0000-0000-000023000000}">
      <text>
        <r>
          <rPr>
            <sz val="9"/>
            <color indexed="81"/>
            <rFont val="Tahoma"/>
            <family val="2"/>
          </rPr>
          <t>Staffing to provide a service for the owner. I.e. CM, GC, Commissioning Agent Staff</t>
        </r>
      </text>
    </comment>
    <comment ref="A93" authorId="0" shapeId="0" xr:uid="{00000000-0006-0000-0000-000024000000}">
      <text>
        <r>
          <rPr>
            <b/>
            <sz val="9"/>
            <color indexed="81"/>
            <rFont val="Tahoma"/>
            <family val="2"/>
          </rPr>
          <t>Equation:</t>
        </r>
        <r>
          <rPr>
            <sz val="9"/>
            <color indexed="81"/>
            <rFont val="Tahoma"/>
            <family val="2"/>
          </rPr>
          <t xml:space="preserve"> ROUND((Construction Hours + Design Services Hours + Owner HC Hours + Non - Owner HC Hours) / (Total Installed Cost (TIC) / 1000000))</t>
        </r>
      </text>
    </comment>
    <comment ref="A94" authorId="0" shapeId="0" xr:uid="{00000000-0006-0000-0000-000025000000}">
      <text>
        <r>
          <rPr>
            <b/>
            <sz val="9"/>
            <color indexed="81"/>
            <rFont val="Tahoma"/>
            <family val="2"/>
          </rPr>
          <t>Equation:</t>
        </r>
        <r>
          <rPr>
            <sz val="9"/>
            <color indexed="81"/>
            <rFont val="Tahoma"/>
            <family val="2"/>
          </rPr>
          <t xml:space="preserve"> ROUND(Construction Hours / (Total Installed Cost (TIC) / 1000000))</t>
        </r>
      </text>
    </comment>
    <comment ref="A95" authorId="0" shapeId="0" xr:uid="{00000000-0006-0000-0000-000026000000}">
      <text>
        <r>
          <rPr>
            <b/>
            <sz val="9"/>
            <color indexed="81"/>
            <rFont val="Tahoma"/>
            <family val="2"/>
          </rPr>
          <t>Equation:</t>
        </r>
        <r>
          <rPr>
            <sz val="9"/>
            <color indexed="81"/>
            <rFont val="Tahoma"/>
            <family val="2"/>
          </rPr>
          <t xml:space="preserve"> ROUND(Design Services Hours / (Total Installed Cost (TIC) / 1000000))</t>
        </r>
      </text>
    </comment>
    <comment ref="A103" authorId="0" shapeId="0" xr:uid="{00000000-0006-0000-0000-000027000000}">
      <text>
        <r>
          <rPr>
            <sz val="9"/>
            <color indexed="81"/>
            <rFont val="Tahoma"/>
            <family val="2"/>
          </rPr>
          <t xml:space="preserve">Total Person Hours entered in the "Hours" section. This value is used in determining the following rates.
</t>
        </r>
        <r>
          <rPr>
            <b/>
            <sz val="9"/>
            <color indexed="81"/>
            <rFont val="Tahoma"/>
            <family val="2"/>
          </rPr>
          <t>Equation:</t>
        </r>
        <r>
          <rPr>
            <sz val="9"/>
            <color indexed="81"/>
            <rFont val="Tahoma"/>
            <family val="2"/>
          </rPr>
          <t xml:space="preserve"> ROUND(Construction Hours + Design Services Hours + Owner HC Hours + Non - Owner HC Hours) </t>
        </r>
      </text>
    </comment>
    <comment ref="A104" authorId="0" shapeId="0" xr:uid="{00000000-0006-0000-0000-000028000000}">
      <text>
        <r>
          <rPr>
            <sz val="9"/>
            <color indexed="81"/>
            <rFont val="Tahoma"/>
            <family val="2"/>
          </rPr>
          <t xml:space="preserve">RIR: Recordable incident rate. A standardized lagging safety performance metric based on total # of recordable incidents per 200,000 work hours.
</t>
        </r>
        <r>
          <rPr>
            <b/>
            <sz val="9"/>
            <color indexed="81"/>
            <rFont val="Tahoma"/>
            <family val="2"/>
          </rPr>
          <t>Equation:</t>
        </r>
        <r>
          <rPr>
            <sz val="9"/>
            <color indexed="81"/>
            <rFont val="Tahoma"/>
            <family val="2"/>
          </rPr>
          <t xml:space="preserve"> Number of Recordable Incidents / (Total Person Hours / 200000)</t>
        </r>
      </text>
    </comment>
    <comment ref="A105" authorId="0" shapeId="0" xr:uid="{00000000-0006-0000-0000-000029000000}">
      <text>
        <r>
          <rPr>
            <sz val="9"/>
            <color indexed="81"/>
            <rFont val="Tahoma"/>
            <family val="2"/>
          </rPr>
          <t xml:space="preserve">LTIR: Lost time incident rate. A standardized lagging safety performance metric based on total # of lost time incidents per 200,000 work hours.
</t>
        </r>
        <r>
          <rPr>
            <b/>
            <sz val="9"/>
            <color indexed="81"/>
            <rFont val="Tahoma"/>
            <family val="2"/>
          </rPr>
          <t>Equation:</t>
        </r>
        <r>
          <rPr>
            <sz val="9"/>
            <color indexed="81"/>
            <rFont val="Tahoma"/>
            <family val="2"/>
          </rPr>
          <t xml:space="preserve"> Number of Lost Time Incidents / (Total Person Hours / 200000)</t>
        </r>
      </text>
    </comment>
    <comment ref="A106" authorId="0" shapeId="0" xr:uid="{00000000-0006-0000-0000-00002A000000}">
      <text>
        <r>
          <rPr>
            <sz val="9"/>
            <color indexed="81"/>
            <rFont val="Tahoma"/>
            <family val="2"/>
          </rPr>
          <t xml:space="preserve">DART: Days away, restricted, transferred. A standardized lagging safety performance metric based on total number of days away, restricted, or transferred per 200,000 work hours.
</t>
        </r>
        <r>
          <rPr>
            <b/>
            <sz val="9"/>
            <color indexed="81"/>
            <rFont val="Tahoma"/>
            <family val="2"/>
          </rPr>
          <t xml:space="preserve">Equation: </t>
        </r>
        <r>
          <rPr>
            <sz val="9"/>
            <color indexed="81"/>
            <rFont val="Tahoma"/>
            <family val="2"/>
          </rPr>
          <t>Number of Days Away Restricted or Transferred / (Total Person Hours / 200000)</t>
        </r>
      </text>
    </comment>
    <comment ref="A107" authorId="0" shapeId="0" xr:uid="{00000000-0006-0000-0000-00002B000000}">
      <text>
        <r>
          <rPr>
            <sz val="9"/>
            <color indexed="81"/>
            <rFont val="Tahoma"/>
            <family val="2"/>
          </rPr>
          <t xml:space="preserve">SOR: total number of safety observation reports made by both craft and management normalized to 1000 work hours. 
This rate is a measure of participation and engagement in safety program and is considered leading indicator.
</t>
        </r>
        <r>
          <rPr>
            <b/>
            <sz val="9"/>
            <color indexed="81"/>
            <rFont val="Tahoma"/>
            <family val="2"/>
          </rPr>
          <t>Equation:</t>
        </r>
        <r>
          <rPr>
            <sz val="9"/>
            <color indexed="81"/>
            <rFont val="Tahoma"/>
            <family val="2"/>
          </rPr>
          <t xml:space="preserve"> Number of Safety Observation Reports / (Total Person Hours / 1000)</t>
        </r>
      </text>
    </comment>
    <comment ref="A108" authorId="0" shapeId="0" xr:uid="{00000000-0006-0000-0000-00002C000000}">
      <text>
        <r>
          <rPr>
            <sz val="9"/>
            <color indexed="81"/>
            <rFont val="Tahoma"/>
            <family val="2"/>
          </rPr>
          <t xml:space="preserve">FA+NM: Total number First aid Near Miss incidents A standardized lagging safety performance metric based on total # of first aid and near incidents per 200,000 work hours.
</t>
        </r>
        <r>
          <rPr>
            <b/>
            <sz val="9"/>
            <color indexed="81"/>
            <rFont val="Tahoma"/>
            <family val="2"/>
          </rPr>
          <t>Equation:</t>
        </r>
        <r>
          <rPr>
            <sz val="9"/>
            <color indexed="81"/>
            <rFont val="Tahoma"/>
            <family val="2"/>
          </rPr>
          <t xml:space="preserve"> (Number of First Aids + Number of Near Misses) / (Total Person Hours / 200000)</t>
        </r>
      </text>
    </comment>
    <comment ref="A111" authorId="0" shapeId="0" xr:uid="{00000000-0006-0000-0000-00002D000000}">
      <text>
        <r>
          <rPr>
            <sz val="9"/>
            <color indexed="81"/>
            <rFont val="Tahoma"/>
            <family val="2"/>
          </rPr>
          <t>Clarifying RFI: A formal request for information that is intended to request clarification of design intent or an informal request for information that results in a document change or issuance of a formal clarification or change notice after the design has been issued for construction. A single change can impact a single drawing or multiple drawings, however each change to a drawing(s) even with a single drawing issuance should be counted as a separate Clarifying RFI. (i.e. PSV size change and unrelated pump change are 2 changes but pipe size change and accompanying pump and valve changes are a single change) Issuance of changes due to owners request should be considered clarifying RFI's unless the owners change is due to a new or developing business need and is an agreed to change in direction from the owner's original intent. Issuance of an RFI to document concurrence with an action or purchase or concept development, i.e. development RFI's or submittals should not be considered a clarifying RFI.</t>
        </r>
      </text>
    </comment>
    <comment ref="A113" authorId="0" shapeId="0" xr:uid="{00000000-0006-0000-0000-00002E000000}">
      <text>
        <r>
          <rPr>
            <b/>
            <sz val="9"/>
            <color indexed="81"/>
            <rFont val="Tahoma"/>
            <family val="2"/>
          </rPr>
          <t>Equation:</t>
        </r>
        <r>
          <rPr>
            <sz val="9"/>
            <color indexed="81"/>
            <rFont val="Tahoma"/>
            <family val="2"/>
          </rPr>
          <t xml:space="preserve"> Number of Requests for Information / (Total Installed Cost (TIC) / 1000000)</t>
        </r>
      </text>
    </comment>
    <comment ref="A115" authorId="0" shapeId="0" xr:uid="{00000000-0006-0000-0000-00002F000000}">
      <text>
        <r>
          <rPr>
            <sz val="9"/>
            <color indexed="81"/>
            <rFont val="Tahoma"/>
            <family val="2"/>
          </rPr>
          <t>Errors/Omissions/As Found conditions costs: Cost associated with rework and or corrections due to an error in design or communication of design or omission of information in the design, procurement or management of installation. 
As-found conditions are additional cost associated with addressing as found items in the field that could have been reasonably discoverable by the project team prior to or as part of the design process.</t>
        </r>
      </text>
    </comment>
    <comment ref="A116" authorId="0" shapeId="0" xr:uid="{00000000-0006-0000-0000-000030000000}">
      <text>
        <r>
          <rPr>
            <sz val="9"/>
            <color indexed="81"/>
            <rFont val="Tahoma"/>
            <family val="2"/>
          </rPr>
          <t>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t>
        </r>
      </text>
    </comment>
    <comment ref="A117" authorId="0" shapeId="0" xr:uid="{00000000-0006-0000-0000-000031000000}">
      <text>
        <r>
          <rPr>
            <sz val="9"/>
            <color indexed="81"/>
            <rFont val="Tahoma"/>
            <family val="2"/>
          </rPr>
          <t>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t>
        </r>
      </text>
    </comment>
    <comment ref="A119" authorId="0" shapeId="0" xr:uid="{00000000-0006-0000-0000-000032000000}">
      <text>
        <r>
          <rPr>
            <sz val="9"/>
            <color indexed="81"/>
            <rFont val="Tahoma"/>
            <family val="2"/>
          </rPr>
          <t>Change: While changes in themselves are not always bad, rate of and amount of change are indicators of lost opportunities and lack of collaboration. A change is defined as a deviation from a direction agreed to through contract, scope of work or design document. Each instance of a change in direction should be counted in # of changes, where $ change order is the total additional money spent or saved to enact the change. Planned releases of contracts moneys or specific direction of allowance allocation should not be considered changes unless the budgeted amounts are insufficient to cover specified instructions.</t>
        </r>
      </text>
    </comment>
    <comment ref="A120" authorId="0" shapeId="0" xr:uid="{00000000-0006-0000-0000-000033000000}">
      <text>
        <r>
          <rPr>
            <sz val="9"/>
            <color indexed="81"/>
            <rFont val="Tahoma"/>
            <family val="2"/>
          </rPr>
          <t>Punch-list: Also called Work to go list or defects, this is # of items requiring attention before being accepted. While it is recognized that punch-lists are used to track both items that need to be revisited and items that have not been started or finished. The intent of this is to measure the number of items on the list at the time the team considers the project substantially complete.</t>
        </r>
      </text>
    </comment>
    <comment ref="A121" authorId="0" shapeId="0" xr:uid="{00000000-0006-0000-0000-000034000000}">
      <text>
        <r>
          <rPr>
            <sz val="9"/>
            <color indexed="81"/>
            <rFont val="Tahoma"/>
            <family val="2"/>
          </rPr>
          <t>Interruptions to Operations ITO's: Unplanned or unscheduled interruptions to the owners business function. Examples include evacuations, power outages, utility disruptions, reportable spills, or other events that require non-project personnel investigation or intervention.</t>
        </r>
      </text>
    </comment>
    <comment ref="A122" authorId="0" shapeId="0" xr:uid="{00000000-0006-0000-0000-000035000000}">
      <text>
        <r>
          <rPr>
            <b/>
            <sz val="9"/>
            <color indexed="81"/>
            <rFont val="Tahoma"/>
            <family val="2"/>
          </rPr>
          <t>Equation:</t>
        </r>
        <r>
          <rPr>
            <sz val="9"/>
            <color indexed="81"/>
            <rFont val="Tahoma"/>
            <family val="2"/>
          </rPr>
          <t xml:space="preserve"> ROUND(Rework Cost / Total Installed Cost (TIC) × 1000000)</t>
        </r>
      </text>
    </comment>
    <comment ref="A123" authorId="0" shapeId="0" xr:uid="{00000000-0006-0000-0000-000036000000}">
      <text>
        <r>
          <rPr>
            <b/>
            <sz val="9"/>
            <color indexed="81"/>
            <rFont val="Tahoma"/>
            <family val="2"/>
          </rPr>
          <t>Equation:</t>
        </r>
        <r>
          <rPr>
            <sz val="9"/>
            <color indexed="81"/>
            <rFont val="Tahoma"/>
            <family val="2"/>
          </rPr>
          <t xml:space="preserve"> Number of Defects (Punch List) / Total Installed Cost (TIC) × 1000000 × 100</t>
        </r>
      </text>
    </comment>
    <comment ref="A124" authorId="0" shapeId="0" xr:uid="{00000000-0006-0000-0000-000037000000}">
      <text>
        <r>
          <rPr>
            <b/>
            <sz val="9"/>
            <color indexed="81"/>
            <rFont val="Tahoma"/>
            <family val="2"/>
          </rPr>
          <t>Equation:</t>
        </r>
        <r>
          <rPr>
            <sz val="9"/>
            <color indexed="81"/>
            <rFont val="Tahoma"/>
            <family val="2"/>
          </rPr>
          <t xml:space="preserve"> Number of Interruptions to Operations / Total Installed Cost (TIC) × 1000000 × 100</t>
        </r>
      </text>
    </comment>
    <comment ref="A125" authorId="0" shapeId="0" xr:uid="{00000000-0006-0000-0000-000038000000}">
      <text>
        <r>
          <rPr>
            <sz val="9"/>
            <color indexed="81"/>
            <rFont val="Tahoma"/>
            <family val="2"/>
          </rPr>
          <t>Rework: Total dollars spent to address erroneous, substandard or incomplete work after the assignment is reported as done. And or, cost associated with removal and reinstallation of work already in place in order to facilitate other work be done. 
Also called out of sequence work or interference or clashes. Also included in rework is cost associated to address clarifying RFI's, or restock or reorder material.</t>
        </r>
      </text>
    </comment>
    <comment ref="A126" authorId="0" shapeId="0" xr:uid="{00000000-0006-0000-0000-000039000000}">
      <text>
        <r>
          <rPr>
            <sz val="9"/>
            <color indexed="81"/>
            <rFont val="Tahoma"/>
            <family val="2"/>
          </rPr>
          <t>Change: While changes in themselves are not always bad, rate of and amount of change are indicators of lost opportunities and lack of collaboration. A change is defined as a deviation from a direction agreed to through contract, scope of work or design document. Each instance of a change in direction should be counted in # of changes, where $ change order is the total additional money spent or saved to enact the change. Planned releases of contracts moneys or specific direction of allowance allocation should not be considered changes unless the budgeted amounts are insufficient to cover specified instructions.</t>
        </r>
      </text>
    </comment>
    <comment ref="A127" authorId="0" shapeId="0" xr:uid="{00000000-0006-0000-0000-00003A000000}">
      <text>
        <r>
          <rPr>
            <sz val="9"/>
            <color indexed="81"/>
            <rFont val="Tahoma"/>
            <family val="2"/>
          </rPr>
          <t xml:space="preserve">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
</t>
        </r>
      </text>
    </comment>
    <comment ref="A128" authorId="0" shapeId="0" xr:uid="{00000000-0006-0000-0000-00003B000000}">
      <text>
        <r>
          <rPr>
            <b/>
            <sz val="9"/>
            <color indexed="81"/>
            <rFont val="Tahoma"/>
            <family val="2"/>
          </rPr>
          <t>Equation:</t>
        </r>
        <r>
          <rPr>
            <sz val="9"/>
            <color indexed="81"/>
            <rFont val="Tahoma"/>
            <family val="2"/>
          </rPr>
          <t xml:space="preserve"> Number of of Change Orders / Total Installed Cost (TIC) × 1000000</t>
        </r>
      </text>
    </comment>
    <comment ref="A129" authorId="0" shapeId="0" xr:uid="{00000000-0006-0000-0000-00003C000000}">
      <text>
        <r>
          <rPr>
            <b/>
            <sz val="9"/>
            <color indexed="81"/>
            <rFont val="Tahoma"/>
            <family val="2"/>
          </rPr>
          <t>Equation:</t>
        </r>
        <r>
          <rPr>
            <sz val="9"/>
            <color indexed="81"/>
            <rFont val="Tahoma"/>
            <family val="2"/>
          </rPr>
          <t xml:space="preserve"> ROUND(Change Order Cost / Total Installed Cost (TIC) × 1000000)</t>
        </r>
      </text>
    </comment>
    <comment ref="A130" authorId="0" shapeId="0" xr:uid="{00000000-0006-0000-0000-00003D000000}">
      <text>
        <r>
          <rPr>
            <sz val="9"/>
            <color indexed="81"/>
            <rFont val="Tahoma"/>
            <family val="2"/>
          </rPr>
          <t>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t>
        </r>
      </text>
    </comment>
    <comment ref="A134" authorId="0" shapeId="0" xr:uid="{00000000-0006-0000-0000-00003E000000}">
      <text>
        <r>
          <rPr>
            <sz val="9"/>
            <color indexed="81"/>
            <rFont val="Tahoma"/>
            <family val="2"/>
          </rPr>
          <t xml:space="preserve">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
</t>
        </r>
        <r>
          <rPr>
            <b/>
            <sz val="9"/>
            <color indexed="81"/>
            <rFont val="Tahoma"/>
            <family val="2"/>
          </rPr>
          <t>Equation:</t>
        </r>
        <r>
          <rPr>
            <sz val="9"/>
            <color indexed="81"/>
            <rFont val="Tahoma"/>
            <family val="2"/>
          </rPr>
          <t xml:space="preserve"> ROUND(Construction Savings + Design Savings)</t>
        </r>
      </text>
    </comment>
    <comment ref="A135" authorId="0" shapeId="0" xr:uid="{00000000-0006-0000-0000-00003F000000}">
      <text>
        <r>
          <rPr>
            <sz val="9"/>
            <color indexed="81"/>
            <rFont val="Tahoma"/>
            <family val="2"/>
          </rPr>
          <t xml:space="preserve">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
</t>
        </r>
        <r>
          <rPr>
            <b/>
            <sz val="9"/>
            <color indexed="81"/>
            <rFont val="Tahoma"/>
            <family val="2"/>
          </rPr>
          <t>Equation:</t>
        </r>
        <r>
          <rPr>
            <sz val="9"/>
            <color indexed="81"/>
            <rFont val="Tahoma"/>
            <family val="2"/>
          </rPr>
          <t xml:space="preserve"> (Design Enhanced Value Add + Construction Enhanced Value Add)</t>
        </r>
      </text>
    </comment>
  </commentList>
</comments>
</file>

<file path=xl/sharedStrings.xml><?xml version="1.0" encoding="utf-8"?>
<sst xmlns="http://schemas.openxmlformats.org/spreadsheetml/2006/main" count="332" uniqueCount="282">
  <si>
    <t/>
  </si>
  <si>
    <r>
      <rPr>
        <sz val="14"/>
        <rFont val="Arial"/>
      </rPr>
      <t/>
    </r>
  </si>
  <si>
    <t>Overview</t>
  </si>
  <si>
    <t>Project Name</t>
  </si>
  <si>
    <t>Project Location</t>
  </si>
  <si>
    <t>Project Type</t>
  </si>
  <si>
    <t>Industrial Category</t>
  </si>
  <si>
    <t>Contracting Method</t>
  </si>
  <si>
    <t>Compensation Method</t>
  </si>
  <si>
    <t>Primary Contact</t>
  </si>
  <si>
    <t>Owner Name</t>
  </si>
  <si>
    <t>Designer (AE)</t>
  </si>
  <si>
    <t>Constructor (CM/Primary GC)</t>
  </si>
  <si>
    <t>Labor Posture</t>
  </si>
  <si>
    <t>Other Key Contributor</t>
  </si>
  <si>
    <t>Project Description Narrative</t>
  </si>
  <si>
    <t>Durations</t>
  </si>
  <si>
    <t>Project Start</t>
  </si>
  <si>
    <t>Design Start</t>
  </si>
  <si>
    <t>Design Stop</t>
  </si>
  <si>
    <t>Construction Start</t>
  </si>
  <si>
    <t>Construction Stop</t>
  </si>
  <si>
    <t>Commissioning Start</t>
  </si>
  <si>
    <t>Commissioning Stop</t>
  </si>
  <si>
    <t>Substantial Completion</t>
  </si>
  <si>
    <t>Project Durations</t>
  </si>
  <si>
    <t>Schedule Change</t>
  </si>
  <si>
    <t>Project Schedule Performance</t>
  </si>
  <si>
    <t>Project Costs</t>
  </si>
  <si>
    <t>Total Installed Cost (TIC)</t>
  </si>
  <si>
    <t>Budget vs. Actual %</t>
  </si>
  <si>
    <t>Budget Variance $</t>
  </si>
  <si>
    <t>Total Direct Cost</t>
  </si>
  <si>
    <t>Indirect Cost (Owner)</t>
  </si>
  <si>
    <t>Indirect Cost (Supplier)</t>
  </si>
  <si>
    <t>Indirect Cost (Rep Supplier)</t>
  </si>
  <si>
    <t>Project Cost/Budget Performance</t>
  </si>
  <si>
    <t>TIC / sqft</t>
  </si>
  <si>
    <t>Category Direct Cost</t>
  </si>
  <si>
    <t>Contracts/PO $ (Estimated)</t>
  </si>
  <si>
    <t>Contracts/PO $ (Awarded)</t>
  </si>
  <si>
    <t>Prefabrication $ (Estimated)</t>
  </si>
  <si>
    <t>Prefabrication $ (Awarded)</t>
  </si>
  <si>
    <t>Prefabrication Cum. Spend % of Estimate or Total Award</t>
  </si>
  <si>
    <t>Estimate Quality</t>
  </si>
  <si>
    <t>Magnitude of Total Contract Change %</t>
  </si>
  <si>
    <t>Magnitude of Total Contract Change $</t>
  </si>
  <si>
    <t>Magnitude of Approved Change %</t>
  </si>
  <si>
    <t>Magnitude of Approved Change $</t>
  </si>
  <si>
    <t>Magnitude of Pending Change %</t>
  </si>
  <si>
    <t>Magnitude of Pending Change $</t>
  </si>
  <si>
    <t>Category Indirect Cost</t>
  </si>
  <si>
    <t>Owner Head Count Cost</t>
  </si>
  <si>
    <t>Owner Cost (Direct Staff)</t>
  </si>
  <si>
    <t>Owner Cost (Contingent Workers)</t>
  </si>
  <si>
    <t>Non-Owner Head Count Cost</t>
  </si>
  <si>
    <t>Design Cost</t>
  </si>
  <si>
    <t>General Contractor Fees</t>
  </si>
  <si>
    <t>% Soft Cost</t>
  </si>
  <si>
    <t>Soft Cost Offset</t>
  </si>
  <si>
    <t>Hours</t>
  </si>
  <si>
    <t>Total Person Hours</t>
  </si>
  <si>
    <t>Construction Hours</t>
  </si>
  <si>
    <t>Design Services Hours</t>
  </si>
  <si>
    <t>Owner HC Hours</t>
  </si>
  <si>
    <t>Non-Owner HC Hours</t>
  </si>
  <si>
    <t>Total Productivity Hours/M$ TIC</t>
  </si>
  <si>
    <t>Construction Productivity Hours/M$ TIC</t>
  </si>
  <si>
    <t>Design Productivity Hours/M$ TIC</t>
  </si>
  <si>
    <t>Safety</t>
  </si>
  <si>
    <t>Number of Recordable Incidents</t>
  </si>
  <si>
    <t>Number of Lost Time Incidents</t>
  </si>
  <si>
    <t>Number of Days Away Restricted or Transferred</t>
  </si>
  <si>
    <t>Number of Safety Observation Reports</t>
  </si>
  <si>
    <t>Number of First Aids</t>
  </si>
  <si>
    <t>Number of Near Misses</t>
  </si>
  <si>
    <t>RIR</t>
  </si>
  <si>
    <t>LTIR</t>
  </si>
  <si>
    <t>DART</t>
  </si>
  <si>
    <t>SOR rate</t>
  </si>
  <si>
    <t>FA + NM rate</t>
  </si>
  <si>
    <t>Project Safety Performance</t>
  </si>
  <si>
    <t>Design Quality</t>
  </si>
  <si>
    <t>Number of Requests for Information</t>
  </si>
  <si>
    <t>Square Footage</t>
  </si>
  <si>
    <t>Design Quality (#RFI/M$ TIC)</t>
  </si>
  <si>
    <t>Project Design Quality Performance</t>
  </si>
  <si>
    <t>Design Savings</t>
  </si>
  <si>
    <t>Design Enhanced Value Add</t>
  </si>
  <si>
    <t>Construction Quality</t>
  </si>
  <si>
    <t>Number of Defects (Punch List)</t>
  </si>
  <si>
    <t>Number of Interruptions to Operations</t>
  </si>
  <si>
    <t>Construction Quality (Rework Magnitude)</t>
  </si>
  <si>
    <t>Punch List Rate (#Punchlist/M$ TIC)</t>
  </si>
  <si>
    <t>Interruptions Rate (#Interruptions/M$ TIC)</t>
  </si>
  <si>
    <t>Rework Cost</t>
  </si>
  <si>
    <t>Change Order Cost</t>
  </si>
  <si>
    <t>Construction Enhanced Value Add</t>
  </si>
  <si>
    <t>Rate of Change (#Changes/M$ TIC)</t>
  </si>
  <si>
    <t>Magnitude of Change ($Changes/M$ TIC)</t>
  </si>
  <si>
    <t>Construction Savings</t>
  </si>
  <si>
    <t>Project Construction Quality Performance</t>
  </si>
  <si>
    <t>Value</t>
  </si>
  <si>
    <t>Project Innovation/Value Add/Tools</t>
  </si>
  <si>
    <t>Total Savings</t>
  </si>
  <si>
    <t>Total Enhanced Value Add</t>
  </si>
  <si>
    <t>Design-Build</t>
  </si>
  <si>
    <t>CM At-Risk</t>
  </si>
  <si>
    <t>Design-Bid-Build</t>
  </si>
  <si>
    <t>Integrated Form of Agreement (3-Party/Multiple Party)</t>
  </si>
  <si>
    <t>Time &amp; Materials</t>
  </si>
  <si>
    <t>Strategic Contract</t>
  </si>
  <si>
    <t>Other</t>
  </si>
  <si>
    <t>Guaranteed Max Price</t>
  </si>
  <si>
    <t>Estimated Max Price</t>
  </si>
  <si>
    <t>Lump-Sum</t>
  </si>
  <si>
    <t>Reimbursible</t>
  </si>
  <si>
    <t>Merit Shop</t>
  </si>
  <si>
    <t>Union</t>
  </si>
  <si>
    <t>Open Shop</t>
  </si>
  <si>
    <t>Project Code (Not Required)</t>
  </si>
  <si>
    <t>User Id (Email)</t>
  </si>
  <si>
    <t>Project Class</t>
  </si>
  <si>
    <t>Industrial or Non-Industrial</t>
  </si>
  <si>
    <t>Industry Type</t>
  </si>
  <si>
    <t>Project Status</t>
  </si>
  <si>
    <t>Time Units</t>
  </si>
  <si>
    <t>Project Notes</t>
  </si>
  <si>
    <t>Bundled Projects?</t>
  </si>
  <si>
    <t>How Many?</t>
  </si>
  <si>
    <t>Please list them (Comma Separated)</t>
  </si>
  <si>
    <t>Hours Per Day</t>
  </si>
  <si>
    <t>Days Per Week</t>
  </si>
  <si>
    <t>Tags (Comma Separated)</t>
  </si>
  <si>
    <t>Bundled Projects</t>
  </si>
  <si>
    <t>New Construction</t>
  </si>
  <si>
    <t>Capital</t>
  </si>
  <si>
    <t>Industrial</t>
  </si>
  <si>
    <t>I - Chemical</t>
  </si>
  <si>
    <t>(1) Conceptual Planning / Not Yet Budgeted</t>
  </si>
  <si>
    <t>Daily</t>
  </si>
  <si>
    <t>Yes</t>
  </si>
  <si>
    <t>Maintenance / Shutdown / Modification / Upgrade</t>
  </si>
  <si>
    <t>Annual Capital Program</t>
  </si>
  <si>
    <t>Non-Industrial</t>
  </si>
  <si>
    <t>I - Electric Power Generation (Fossil)</t>
  </si>
  <si>
    <t>(2) Budgeted / Not Approved</t>
  </si>
  <si>
    <t>Weekly</t>
  </si>
  <si>
    <t>No</t>
  </si>
  <si>
    <t>Ongoing Maintenance</t>
  </si>
  <si>
    <t>I - Electric Power Generation (Fossil) (Environmental)</t>
  </si>
  <si>
    <t>(3) Board Approval / Project Announced</t>
  </si>
  <si>
    <t>Monthly</t>
  </si>
  <si>
    <t>Shutdown / Turnaround / Outage</t>
  </si>
  <si>
    <t>I - Electric Power Generation (Fossil) (New Generation)</t>
  </si>
  <si>
    <t>(4) Project Definition Phase / Early Front-End Loading</t>
  </si>
  <si>
    <t>I - Electric Power Generation (General)</t>
  </si>
  <si>
    <t>(5) Detailed Engineering &amp; Procurement</t>
  </si>
  <si>
    <t>I - Electric Power Generation (Hydro)</t>
  </si>
  <si>
    <t>(6) Permitting / Environmental / Regulatory</t>
  </si>
  <si>
    <t>I - Electric Power Generation (Nuclear)</t>
  </si>
  <si>
    <t>(7) Board Approval For Full Expenditure Received</t>
  </si>
  <si>
    <t>I - Electric Power Generation (Solar)</t>
  </si>
  <si>
    <t>(8) Construction Started / Ongoing</t>
  </si>
  <si>
    <t>I - Electric Power Generation (Wind)</t>
  </si>
  <si>
    <t>(9) Construction Completed</t>
  </si>
  <si>
    <t>I - Electric Power Transmission, Control, and Distribution</t>
  </si>
  <si>
    <t>Cancelled</t>
  </si>
  <si>
    <t>I - Manufacturing - Apparel / Clothing</t>
  </si>
  <si>
    <t>Never Approved</t>
  </si>
  <si>
    <t>I - Manufacturing - Beverage Products</t>
  </si>
  <si>
    <t>Planned &amp; Budgeted Maintenance Activity</t>
  </si>
  <si>
    <t>I - Manufacturing - Computer and Electronic Products</t>
  </si>
  <si>
    <t>Project on hold</t>
  </si>
  <si>
    <t>I - Manufacturing - Electrical Equipment, Appliances, and Components</t>
  </si>
  <si>
    <t>I - Manufacturing - Fabricated Metal Products</t>
  </si>
  <si>
    <t>I - Manufacturing - Food</t>
  </si>
  <si>
    <t>I - Manufacturing - Furniture and Related Products</t>
  </si>
  <si>
    <t>I - Manufacturing - Leather and Allied Products</t>
  </si>
  <si>
    <t>I - Manufacturing - Machinery and Equipment</t>
  </si>
  <si>
    <t>I - Manufacturing - Medical Devices</t>
  </si>
  <si>
    <t>I - Manufacturing - Miscellaneous</t>
  </si>
  <si>
    <t>I - Manufacturing - Nonmetallic Mineral Products</t>
  </si>
  <si>
    <t>I - Manufacturing - Paper</t>
  </si>
  <si>
    <t>I - Manufacturing - Petroleum and Coal Products</t>
  </si>
  <si>
    <t>I - Manufacturing - Pharmaceutical Products</t>
  </si>
  <si>
    <t>I - Manufacturing - Plastics and Rubber Products</t>
  </si>
  <si>
    <t>I - Manufacturing - Primary Metals</t>
  </si>
  <si>
    <t>I - Manufacturing - Tobacco Products</t>
  </si>
  <si>
    <t>I - Manufacturing - Transportation Equipment</t>
  </si>
  <si>
    <t>I - Manufacturing - Wood Products</t>
  </si>
  <si>
    <t>I - Maritime / Shipping</t>
  </si>
  <si>
    <t>I - Natural Gas (Down-Stream) Refinery, Terminal</t>
  </si>
  <si>
    <t>I - Natural Gas (Mid-Stream) Compressor Stations/Pads</t>
  </si>
  <si>
    <t>I - Natural Gas (Mid-Stream) Drilling, Fracking</t>
  </si>
  <si>
    <t>I - Natural Gas (Mid-Stream) Transmission &amp; Distribution</t>
  </si>
  <si>
    <t>I - Natural Gas (Up-Stream) Wellpads, Water Impoundment, Roads</t>
  </si>
  <si>
    <t>I - Other / Misc</t>
  </si>
  <si>
    <t>I - Pipeline - Distribution (Down-Stream)</t>
  </si>
  <si>
    <t>I - Pipeline - Transmission &amp; Distribution</t>
  </si>
  <si>
    <t>I - Pipeline - Transmission (Mid-Stream)</t>
  </si>
  <si>
    <t>I - Printing and Related Support Activities</t>
  </si>
  <si>
    <t>I - Process (Other)</t>
  </si>
  <si>
    <t>I - Refinery</t>
  </si>
  <si>
    <t>I - Refinery (Major Turnaround)</t>
  </si>
  <si>
    <t>I - Refinery (Outage / Non-Major Turnaround)</t>
  </si>
  <si>
    <t>I - Shipbuilding</t>
  </si>
  <si>
    <t>I - Steam and Air-Conditioning Supply</t>
  </si>
  <si>
    <t>I - Textile Mills</t>
  </si>
  <si>
    <t>I - Textile Product Mills</t>
  </si>
  <si>
    <t>N - Airport Runways &amp; Taxiways</t>
  </si>
  <si>
    <t>N - Auto Sales &amp; Service Facilities</t>
  </si>
  <si>
    <t>N - Bridge (Multi-Span)</t>
  </si>
  <si>
    <t>N - Bridge (Single Span)</t>
  </si>
  <si>
    <t>N - Capitols / Court Houses / City Halls</t>
  </si>
  <si>
    <t>N - Dormitories (1-4 Floors)</t>
  </si>
  <si>
    <t>N - Funeral Homes</t>
  </si>
  <si>
    <t>N - Hospital (5+ Floors)</t>
  </si>
  <si>
    <t>N - Hotels/Motels (1-4 Floors)</t>
  </si>
  <si>
    <t>N - Landscaping</t>
  </si>
  <si>
    <t>N - Lighting - Athletic Fields</t>
  </si>
  <si>
    <t>N - Lighting - Roadways &amp; Airports</t>
  </si>
  <si>
    <t>N - Lodges &amp; Clubs</t>
  </si>
  <si>
    <t>N - Medical Office Building (1-4 Floors with TI)</t>
  </si>
  <si>
    <t>N - Medical Office Building (1-4 Floors without TI)</t>
  </si>
  <si>
    <t>N - Medical Office Building (TI only)</t>
  </si>
  <si>
    <t>N - Mobile Home Parks</t>
  </si>
  <si>
    <t>N - Nursing Homes</t>
  </si>
  <si>
    <t>N - Office Building HR (5+ Floors, TI only)</t>
  </si>
  <si>
    <t>N - Office Building HR (5+ Floors, with 80% Pre-Lease TI)</t>
  </si>
  <si>
    <t>N - Office Building HR (5+ Floors, without TI)</t>
  </si>
  <si>
    <t>N - Office Building LR (1-4 Floors, TI only)</t>
  </si>
  <si>
    <t>N - Office Building LR (1-4 Floors, with TI)</t>
  </si>
  <si>
    <t>N - Office Building LR (1-4 Floors, without TI)</t>
  </si>
  <si>
    <t>N - Parking Lots (Surface)</t>
  </si>
  <si>
    <t>N - Parking Structure</t>
  </si>
  <si>
    <t>N - Parks &amp; Playgrounds</t>
  </si>
  <si>
    <t>N - Railroads</t>
  </si>
  <si>
    <t>N - Retail (TI only)</t>
  </si>
  <si>
    <t>N - Retail (without TI)</t>
  </si>
  <si>
    <t>N - Roadways (DOT Resurfacing)</t>
  </si>
  <si>
    <t>N - Roadways (DOT Widening)</t>
  </si>
  <si>
    <t>N - Roadways (DOT with Bridges)</t>
  </si>
  <si>
    <t>N - Roadways (Municipal)</t>
  </si>
  <si>
    <t>N - Roadways (Signs &amp; Guardrails)</t>
  </si>
  <si>
    <t>N - Schools</t>
  </si>
  <si>
    <t>N - Sewage Treatment Facility (City)</t>
  </si>
  <si>
    <t>N - Sewage Treatment Facility (Municipal)</t>
  </si>
  <si>
    <t>N - Sewer Line Replacement / Upgrade</t>
  </si>
  <si>
    <t>N - Shopping Centers (without TI)</t>
  </si>
  <si>
    <t>N - Stadiums &amp; Sport Arenas</t>
  </si>
  <si>
    <t>N - Swimming Pools</t>
  </si>
  <si>
    <t>N - Tanks (Oil / Other)</t>
  </si>
  <si>
    <t>N - Towers (Radio/TV)</t>
  </si>
  <si>
    <t>N - Transit Terminals</t>
  </si>
  <si>
    <t>N - Transmission Lines (Communications)</t>
  </si>
  <si>
    <t>N - Transmission Lines (Power)</t>
  </si>
  <si>
    <t>N - Warehouse Distribution Facility (TI only)</t>
  </si>
  <si>
    <t>N - Warehouse Distribution Facility (without TI)</t>
  </si>
  <si>
    <t>N - Water Line Replacement / Upgrade</t>
  </si>
  <si>
    <t>N - Water Treatment Facility</t>
  </si>
  <si>
    <t>N - Water, Sewage and Other Systems</t>
  </si>
  <si>
    <t>N - Worship Facilities</t>
  </si>
  <si>
    <t>Insert Text</t>
  </si>
  <si>
    <t>Dropdown List</t>
  </si>
  <si>
    <t>Text Inserted Automatically (Do not enter text)</t>
  </si>
  <si>
    <t>Automatic Calculation (Do not enter text)</t>
  </si>
  <si>
    <t>N/A (Do not enter text)</t>
  </si>
  <si>
    <t>Construction Start [dd/mm/yyyy]</t>
  </si>
  <si>
    <t>Construction Stop [dd/mm/yyyy]</t>
  </si>
  <si>
    <t>Project Location [Zip Code]</t>
  </si>
  <si>
    <t>Probability [Whole number]</t>
  </si>
  <si>
    <t>Design Durations [Weeks]</t>
  </si>
  <si>
    <t>Errors and Omissions</t>
  </si>
  <si>
    <t>Number of Change Orders</t>
  </si>
  <si>
    <t>Percent Plan Complete (PPC) [%]</t>
  </si>
  <si>
    <t>Project Excellent Project Overview</t>
  </si>
  <si>
    <t>Estimate/Forecast</t>
  </si>
  <si>
    <t>Actual</t>
  </si>
  <si>
    <t>Notes</t>
  </si>
  <si>
    <t>Construction Durations [Weeks]</t>
  </si>
  <si>
    <t xml:space="preserve">Contracting Method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</si>
</sst>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0.000"/>
  </numFmts>
  <fonts count="10" x14ac:knownFonts="1">
    <font>
      <sz val="11"/>
      <name val="Arial"/>
      <family val="1"/>
    </font>
    <font>
      <b/>
      <sz val="11"/>
      <name val="Arial"/>
      <family val="1"/>
    </font>
    <font>
      <sz val="14"/>
      <name val="Arial"/>
    </font>
    <font>
      <sz val="11"/>
      <name val="Arial"/>
      <family val="1"/>
    </font>
    <font>
      <b/>
      <sz val="11"/>
      <name val="Arial"/>
      <family val="2"/>
    </font>
    <font>
      <sz val="9"/>
      <color indexed="81"/>
      <name val="Tahoma"/>
      <charset val="1"/>
    </font>
    <font>
      <sz val="9"/>
      <color indexed="81"/>
      <name val="Tahoma"/>
      <family val="2"/>
    </font>
    <font>
      <sz val="11"/>
      <name val="Arial"/>
      <family val="2"/>
    </font>
    <font>
      <b/>
      <sz val="9"/>
      <color indexed="81"/>
      <name val="Tahoma"/>
      <family val="2"/>
    </font>
    <font>
      <b/>
      <sz val="14"/>
      <name val="Arial"/>
      <family val="2"/>
    </font>
  </fonts>
  <fills count="7">
    <fill>
      <patternFill patternType="none"/>
    </fill>
    <fill>
      <patternFill patternType="gray125"/>
    </fill>
    <fill>
      <patternFill patternType="solid">
        <fgColor rgb="FFFB9900"/>
      </patternFill>
    </fill>
    <fill>
      <patternFill patternType="solid">
        <fgColor theme="9" tint="0.59999389629810485"/>
        <bgColor indexed="64"/>
      </patternFill>
    </fill>
    <fill>
      <patternFill patternType="solid">
        <fgColor rgb="FFFFCDCD"/>
        <bgColor indexed="64"/>
      </patternFill>
    </fill>
    <fill>
      <patternFill patternType="solid">
        <fgColor theme="8" tint="0.59999389629810485"/>
        <bgColor indexed="64"/>
      </patternFill>
    </fill>
    <fill>
      <patternFill patternType="solid">
        <fgColor theme="7" tint="0.59999389629810485"/>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0" fontId="1" fillId="2" borderId="0" xfId="0" applyFont="1" applyFill="1"/>
    <xf numFmtId="14" fontId="0" fillId="0" borderId="1" xfId="0" applyNumberFormat="1" applyBorder="1"/>
    <xf numFmtId="14" fontId="0" fillId="4" borderId="1" xfId="0" applyNumberFormat="1" applyFill="1" applyBorder="1"/>
    <xf numFmtId="14" fontId="0" fillId="3" borderId="1" xfId="0" applyNumberFormat="1" applyFill="1" applyBorder="1"/>
    <xf numFmtId="14" fontId="0" fillId="5" borderId="1" xfId="0" applyNumberFormat="1" applyFill="1" applyBorder="1"/>
    <xf numFmtId="0" fontId="4" fillId="0" borderId="0" xfId="0" applyFont="1"/>
    <xf numFmtId="14" fontId="0" fillId="0" borderId="0" xfId="0" applyNumberFormat="1"/>
    <xf numFmtId="14" fontId="0" fillId="6" borderId="1" xfId="0" applyNumberFormat="1" applyFill="1" applyBorder="1"/>
    <xf numFmtId="0" fontId="0" fillId="5" borderId="1" xfId="0" applyFill="1" applyBorder="1"/>
    <xf numFmtId="164" fontId="0" fillId="3" borderId="1" xfId="0" applyNumberFormat="1" applyFill="1" applyBorder="1"/>
    <xf numFmtId="166" fontId="0" fillId="3" borderId="1" xfId="2" applyNumberFormat="1" applyFont="1" applyFill="1" applyBorder="1"/>
    <xf numFmtId="3" fontId="0" fillId="3" borderId="1" xfId="0" applyNumberFormat="1" applyFill="1" applyBorder="1"/>
    <xf numFmtId="4" fontId="0" fillId="3" borderId="1" xfId="0" applyNumberFormat="1" applyFill="1" applyBorder="1"/>
    <xf numFmtId="167" fontId="0" fillId="3" borderId="1" xfId="0" applyNumberFormat="1" applyFill="1" applyBorder="1"/>
    <xf numFmtId="166" fontId="0" fillId="5" borderId="1" xfId="2" applyNumberFormat="1" applyFont="1" applyFill="1" applyBorder="1"/>
    <xf numFmtId="168" fontId="0" fillId="3" borderId="1" xfId="0" applyNumberFormat="1" applyFill="1" applyBorder="1"/>
    <xf numFmtId="165" fontId="0" fillId="3" borderId="1" xfId="1" applyNumberFormat="1" applyFont="1" applyFill="1" applyBorder="1"/>
    <xf numFmtId="10" fontId="0" fillId="3" borderId="1" xfId="1" applyNumberFormat="1" applyFont="1" applyFill="1" applyBorder="1"/>
    <xf numFmtId="44" fontId="0" fillId="0" borderId="0" xfId="0" applyNumberFormat="1"/>
    <xf numFmtId="14" fontId="0" fillId="0" borderId="1" xfId="0" applyNumberFormat="1" applyBorder="1" applyProtection="1">
      <protection locked="0"/>
    </xf>
    <xf numFmtId="0" fontId="0" fillId="6" borderId="0" xfId="0" applyFill="1" applyProtection="1">
      <protection locked="0"/>
    </xf>
    <xf numFmtId="0" fontId="0" fillId="0" borderId="0" xfId="0" applyProtection="1">
      <protection locked="0"/>
    </xf>
    <xf numFmtId="14" fontId="0" fillId="0" borderId="0" xfId="0" applyNumberFormat="1" applyProtection="1">
      <protection locked="0"/>
    </xf>
    <xf numFmtId="9" fontId="7" fillId="0" borderId="0" xfId="1" applyFont="1" applyAlignment="1" applyProtection="1">
      <alignment horizontal="right"/>
      <protection locked="0"/>
    </xf>
    <xf numFmtId="0" fontId="4" fillId="0" borderId="0" xfId="0" applyFont="1" applyAlignment="1" applyProtection="1">
      <alignment horizontal="left"/>
      <protection locked="0"/>
    </xf>
    <xf numFmtId="166" fontId="0" fillId="0" borderId="1" xfId="2" applyNumberFormat="1" applyFont="1" applyFill="1" applyBorder="1" applyProtection="1">
      <protection locked="0"/>
    </xf>
    <xf numFmtId="166" fontId="0" fillId="0" borderId="0" xfId="2" applyNumberFormat="1" applyFont="1" applyProtection="1">
      <protection locked="0"/>
    </xf>
    <xf numFmtId="3" fontId="0" fillId="0" borderId="0" xfId="0" applyNumberFormat="1" applyProtection="1">
      <protection locked="0"/>
    </xf>
    <xf numFmtId="0" fontId="4" fillId="0" borderId="0" xfId="0" applyFont="1" applyProtection="1">
      <protection locked="0"/>
    </xf>
    <xf numFmtId="0" fontId="9" fillId="0" borderId="0" xfId="0" applyFont="1" applyAlignment="1">
      <alignment horizontal="center"/>
    </xf>
    <xf numFmtId="14" fontId="0" fillId="0" borderId="1" xfId="0" applyNumberFormat="1" applyBorder="1" applyAlignment="1" applyProtection="1">
      <alignment horizontal="left"/>
      <protection locked="0"/>
    </xf>
    <xf numFmtId="0" fontId="0" fillId="0" borderId="0" xfId="0" applyAlignment="1">
      <alignment horizontal="left"/>
    </xf>
    <xf numFmtId="14" fontId="0" fillId="6" borderId="1" xfId="0" applyNumberFormat="1" applyFill="1" applyBorder="1" applyAlignment="1" applyProtection="1">
      <alignment horizontal="left"/>
      <protection locked="0"/>
    </xf>
    <xf numFmtId="14" fontId="0" fillId="6" borderId="0" xfId="0" applyNumberFormat="1" applyFill="1" applyAlignment="1" applyProtection="1">
      <alignment horizontal="left"/>
      <protection locked="0"/>
    </xf>
    <xf numFmtId="9" fontId="0" fillId="0" borderId="0" xfId="1" applyFont="1" applyFill="1" applyBorder="1" applyAlignment="1" applyProtection="1">
      <alignment horizontal="left"/>
      <protection locked="0"/>
    </xf>
    <xf numFmtId="166" fontId="0" fillId="0" borderId="0" xfId="2" applyNumberFormat="1" applyFont="1" applyFill="1" applyBorder="1" applyAlignment="1" applyProtection="1">
      <alignment horizontal="left"/>
      <protection locked="0"/>
    </xf>
    <xf numFmtId="14" fontId="0" fillId="0" borderId="0" xfId="0" applyNumberFormat="1" applyAlignment="1" applyProtection="1">
      <alignment horizontal="left"/>
      <protection locked="0"/>
    </xf>
    <xf numFmtId="0" fontId="0" fillId="0" borderId="0" xfId="0" applyAlignment="1" applyProtection="1">
      <alignment horizontal="left"/>
      <protection locked="0"/>
    </xf>
    <xf numFmtId="0" fontId="0" fillId="5" borderId="1" xfId="0" applyFill="1" applyBorder="1" applyAlignment="1">
      <alignment horizontal="left"/>
    </xf>
    <xf numFmtId="0" fontId="0" fillId="6" borderId="0" xfId="0" applyFill="1" applyAlignment="1" applyProtection="1">
      <alignment horizontal="left"/>
      <protection locked="0"/>
    </xf>
    <xf numFmtId="0" fontId="4" fillId="0" borderId="0" xfId="0" applyFont="1" applyAlignment="1">
      <alignment horizontal="center"/>
    </xf>
    <xf numFmtId="0" fontId="4" fillId="0" borderId="0" xfId="0" applyFont="1" applyAlignment="1" applyProtection="1">
      <alignment horizontal="center" vertical="center"/>
      <protection locked="0"/>
    </xf>
  </cellXfs>
  <cellStyles count="3">
    <cellStyle name="Currency" xfId="2" builtinId="4"/>
    <cellStyle name="Normal" xfId="0" builtinId="0"/>
    <cellStyle name="Percent" xfId="1" builtinId="5"/>
  </cellStyles>
  <dxfs count="0"/>
  <tableStyles count="0" defaultTableStyle="TableStyleMedium9" defaultPivotStyle="PivotStyleLight16"/>
  <colors>
    <mruColors>
      <color rgb="FFFFCDCD"/>
      <color rgb="FFFFAFAF"/>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1242755</xdr:colOff>
      <xdr:row>30</xdr:row>
      <xdr:rowOff>26424</xdr:rowOff>
    </xdr:from>
    <xdr:to>
      <xdr:col>0</xdr:col>
      <xdr:colOff>1347224</xdr:colOff>
      <xdr:row>30</xdr:row>
      <xdr:rowOff>149328</xdr:rowOff>
    </xdr:to>
    <xdr:pic>
      <xdr:nvPicPr>
        <xdr:cNvPr id="3" name="Picture 2">
          <a:extLst>
            <a:ext uri="{FF2B5EF4-FFF2-40B4-BE49-F238E27FC236}">
              <a16:creationId xmlns:a16="http://schemas.microsoft.com/office/drawing/2014/main" id="{342D4DF9-CB8B-47EC-A364-4FF4243C02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42755" y="5404874"/>
          <a:ext cx="104469" cy="122904"/>
        </a:xfrm>
        <a:prstGeom prst="rect">
          <a:avLst/>
        </a:prstGeom>
      </xdr:spPr>
    </xdr:pic>
    <xdr:clientData/>
  </xdr:twoCellAnchor>
  <xdr:twoCellAnchor editAs="oneCell">
    <xdr:from>
      <xdr:col>0</xdr:col>
      <xdr:colOff>1156252</xdr:colOff>
      <xdr:row>51</xdr:row>
      <xdr:rowOff>26229</xdr:rowOff>
    </xdr:from>
    <xdr:to>
      <xdr:col>0</xdr:col>
      <xdr:colOff>1260721</xdr:colOff>
      <xdr:row>51</xdr:row>
      <xdr:rowOff>149133</xdr:rowOff>
    </xdr:to>
    <xdr:pic>
      <xdr:nvPicPr>
        <xdr:cNvPr id="4" name="Picture 3">
          <a:extLst>
            <a:ext uri="{FF2B5EF4-FFF2-40B4-BE49-F238E27FC236}">
              <a16:creationId xmlns:a16="http://schemas.microsoft.com/office/drawing/2014/main" id="{4CA73A1A-7FEA-4F39-B8A8-BE709A873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56252" y="9084642"/>
          <a:ext cx="104469" cy="122904"/>
        </a:xfrm>
        <a:prstGeom prst="rect">
          <a:avLst/>
        </a:prstGeom>
      </xdr:spPr>
    </xdr:pic>
    <xdr:clientData/>
  </xdr:twoCellAnchor>
  <xdr:twoCellAnchor editAs="oneCell">
    <xdr:from>
      <xdr:col>0</xdr:col>
      <xdr:colOff>1924050</xdr:colOff>
      <xdr:row>53</xdr:row>
      <xdr:rowOff>31750</xdr:rowOff>
    </xdr:from>
    <xdr:to>
      <xdr:col>0</xdr:col>
      <xdr:colOff>2028519</xdr:colOff>
      <xdr:row>53</xdr:row>
      <xdr:rowOff>154654</xdr:rowOff>
    </xdr:to>
    <xdr:pic>
      <xdr:nvPicPr>
        <xdr:cNvPr id="5" name="Picture 4">
          <a:extLst>
            <a:ext uri="{FF2B5EF4-FFF2-40B4-BE49-F238E27FC236}">
              <a16:creationId xmlns:a16="http://schemas.microsoft.com/office/drawing/2014/main" id="{49CAE7FB-6AAF-4F2D-811D-A6A1CDAAA7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924050" y="9321800"/>
          <a:ext cx="104469" cy="122904"/>
        </a:xfrm>
        <a:prstGeom prst="rect">
          <a:avLst/>
        </a:prstGeom>
      </xdr:spPr>
    </xdr:pic>
    <xdr:clientData/>
  </xdr:twoCellAnchor>
  <xdr:twoCellAnchor editAs="oneCell">
    <xdr:from>
      <xdr:col>0</xdr:col>
      <xdr:colOff>1600200</xdr:colOff>
      <xdr:row>55</xdr:row>
      <xdr:rowOff>25400</xdr:rowOff>
    </xdr:from>
    <xdr:to>
      <xdr:col>0</xdr:col>
      <xdr:colOff>1704669</xdr:colOff>
      <xdr:row>55</xdr:row>
      <xdr:rowOff>148304</xdr:rowOff>
    </xdr:to>
    <xdr:pic>
      <xdr:nvPicPr>
        <xdr:cNvPr id="6" name="Picture 5">
          <a:extLst>
            <a:ext uri="{FF2B5EF4-FFF2-40B4-BE49-F238E27FC236}">
              <a16:creationId xmlns:a16="http://schemas.microsoft.com/office/drawing/2014/main" id="{6FC49D51-1459-4C35-8654-7BBAF5A2C6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00200" y="9671050"/>
          <a:ext cx="104469" cy="122904"/>
        </a:xfrm>
        <a:prstGeom prst="rect">
          <a:avLst/>
        </a:prstGeom>
      </xdr:spPr>
    </xdr:pic>
    <xdr:clientData/>
  </xdr:twoCellAnchor>
  <xdr:twoCellAnchor editAs="oneCell">
    <xdr:from>
      <xdr:col>0</xdr:col>
      <xdr:colOff>1104195</xdr:colOff>
      <xdr:row>58</xdr:row>
      <xdr:rowOff>31750</xdr:rowOff>
    </xdr:from>
    <xdr:to>
      <xdr:col>0</xdr:col>
      <xdr:colOff>1208664</xdr:colOff>
      <xdr:row>58</xdr:row>
      <xdr:rowOff>154654</xdr:rowOff>
    </xdr:to>
    <xdr:pic>
      <xdr:nvPicPr>
        <xdr:cNvPr id="7" name="Picture 6">
          <a:extLst>
            <a:ext uri="{FF2B5EF4-FFF2-40B4-BE49-F238E27FC236}">
              <a16:creationId xmlns:a16="http://schemas.microsoft.com/office/drawing/2014/main" id="{193D07AA-6D31-4523-BE27-C7C5DFA16F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04195" y="10131778"/>
          <a:ext cx="104469" cy="122904"/>
        </a:xfrm>
        <a:prstGeom prst="rect">
          <a:avLst/>
        </a:prstGeom>
      </xdr:spPr>
    </xdr:pic>
    <xdr:clientData/>
  </xdr:twoCellAnchor>
  <xdr:twoCellAnchor editAs="oneCell">
    <xdr:from>
      <xdr:col>0</xdr:col>
      <xdr:colOff>1393473</xdr:colOff>
      <xdr:row>59</xdr:row>
      <xdr:rowOff>24695</xdr:rowOff>
    </xdr:from>
    <xdr:to>
      <xdr:col>0</xdr:col>
      <xdr:colOff>1497942</xdr:colOff>
      <xdr:row>59</xdr:row>
      <xdr:rowOff>147599</xdr:rowOff>
    </xdr:to>
    <xdr:pic>
      <xdr:nvPicPr>
        <xdr:cNvPr id="8" name="Picture 7">
          <a:extLst>
            <a:ext uri="{FF2B5EF4-FFF2-40B4-BE49-F238E27FC236}">
              <a16:creationId xmlns:a16="http://schemas.microsoft.com/office/drawing/2014/main" id="{9237AB5B-3D87-4A04-9834-7DCBAA0D535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93473" y="10301112"/>
          <a:ext cx="104469" cy="122904"/>
        </a:xfrm>
        <a:prstGeom prst="rect">
          <a:avLst/>
        </a:prstGeom>
      </xdr:spPr>
    </xdr:pic>
    <xdr:clientData/>
  </xdr:twoCellAnchor>
  <xdr:twoCellAnchor editAs="oneCell">
    <xdr:from>
      <xdr:col>0</xdr:col>
      <xdr:colOff>1471083</xdr:colOff>
      <xdr:row>60</xdr:row>
      <xdr:rowOff>21166</xdr:rowOff>
    </xdr:from>
    <xdr:to>
      <xdr:col>0</xdr:col>
      <xdr:colOff>1575552</xdr:colOff>
      <xdr:row>60</xdr:row>
      <xdr:rowOff>144070</xdr:rowOff>
    </xdr:to>
    <xdr:pic>
      <xdr:nvPicPr>
        <xdr:cNvPr id="9" name="Picture 8">
          <a:extLst>
            <a:ext uri="{FF2B5EF4-FFF2-40B4-BE49-F238E27FC236}">
              <a16:creationId xmlns:a16="http://schemas.microsoft.com/office/drawing/2014/main" id="{439252BC-95F2-473B-8C2E-5C50C0B5C2E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71083" y="10473972"/>
          <a:ext cx="104469" cy="122904"/>
        </a:xfrm>
        <a:prstGeom prst="rect">
          <a:avLst/>
        </a:prstGeom>
      </xdr:spPr>
    </xdr:pic>
    <xdr:clientData/>
  </xdr:twoCellAnchor>
  <xdr:twoCellAnchor editAs="oneCell">
    <xdr:from>
      <xdr:col>0</xdr:col>
      <xdr:colOff>1778000</xdr:colOff>
      <xdr:row>61</xdr:row>
      <xdr:rowOff>31750</xdr:rowOff>
    </xdr:from>
    <xdr:to>
      <xdr:col>0</xdr:col>
      <xdr:colOff>1882469</xdr:colOff>
      <xdr:row>61</xdr:row>
      <xdr:rowOff>154654</xdr:rowOff>
    </xdr:to>
    <xdr:pic>
      <xdr:nvPicPr>
        <xdr:cNvPr id="10" name="Picture 9">
          <a:extLst>
            <a:ext uri="{FF2B5EF4-FFF2-40B4-BE49-F238E27FC236}">
              <a16:creationId xmlns:a16="http://schemas.microsoft.com/office/drawing/2014/main" id="{5C9FC704-D702-44A3-9728-CB7071EA1F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78000" y="10660944"/>
          <a:ext cx="104469" cy="122904"/>
        </a:xfrm>
        <a:prstGeom prst="rect">
          <a:avLst/>
        </a:prstGeom>
      </xdr:spPr>
    </xdr:pic>
    <xdr:clientData/>
  </xdr:twoCellAnchor>
  <xdr:twoCellAnchor editAs="oneCell">
    <xdr:from>
      <xdr:col>0</xdr:col>
      <xdr:colOff>1770944</xdr:colOff>
      <xdr:row>65</xdr:row>
      <xdr:rowOff>21167</xdr:rowOff>
    </xdr:from>
    <xdr:to>
      <xdr:col>0</xdr:col>
      <xdr:colOff>1875413</xdr:colOff>
      <xdr:row>65</xdr:row>
      <xdr:rowOff>144071</xdr:rowOff>
    </xdr:to>
    <xdr:pic>
      <xdr:nvPicPr>
        <xdr:cNvPr id="11" name="Picture 10">
          <a:extLst>
            <a:ext uri="{FF2B5EF4-FFF2-40B4-BE49-F238E27FC236}">
              <a16:creationId xmlns:a16="http://schemas.microsoft.com/office/drawing/2014/main" id="{3C13792E-DC04-45A8-9A86-35680DC2F9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70944" y="11355917"/>
          <a:ext cx="104469" cy="122904"/>
        </a:xfrm>
        <a:prstGeom prst="rect">
          <a:avLst/>
        </a:prstGeom>
      </xdr:spPr>
    </xdr:pic>
    <xdr:clientData/>
  </xdr:twoCellAnchor>
  <xdr:twoCellAnchor editAs="oneCell">
    <xdr:from>
      <xdr:col>0</xdr:col>
      <xdr:colOff>1696861</xdr:colOff>
      <xdr:row>66</xdr:row>
      <xdr:rowOff>24695</xdr:rowOff>
    </xdr:from>
    <xdr:to>
      <xdr:col>0</xdr:col>
      <xdr:colOff>1801330</xdr:colOff>
      <xdr:row>66</xdr:row>
      <xdr:rowOff>147599</xdr:rowOff>
    </xdr:to>
    <xdr:pic>
      <xdr:nvPicPr>
        <xdr:cNvPr id="12" name="Picture 11">
          <a:extLst>
            <a:ext uri="{FF2B5EF4-FFF2-40B4-BE49-F238E27FC236}">
              <a16:creationId xmlns:a16="http://schemas.microsoft.com/office/drawing/2014/main" id="{AF7E87E3-81DD-4206-83CC-6A42F5E6ED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96861" y="11535834"/>
          <a:ext cx="104469" cy="122904"/>
        </a:xfrm>
        <a:prstGeom prst="rect">
          <a:avLst/>
        </a:prstGeom>
      </xdr:spPr>
    </xdr:pic>
    <xdr:clientData/>
  </xdr:twoCellAnchor>
  <xdr:twoCellAnchor editAs="oneCell">
    <xdr:from>
      <xdr:col>0</xdr:col>
      <xdr:colOff>1785055</xdr:colOff>
      <xdr:row>67</xdr:row>
      <xdr:rowOff>35278</xdr:rowOff>
    </xdr:from>
    <xdr:to>
      <xdr:col>0</xdr:col>
      <xdr:colOff>1889524</xdr:colOff>
      <xdr:row>67</xdr:row>
      <xdr:rowOff>158182</xdr:rowOff>
    </xdr:to>
    <xdr:pic>
      <xdr:nvPicPr>
        <xdr:cNvPr id="13" name="Picture 12">
          <a:extLst>
            <a:ext uri="{FF2B5EF4-FFF2-40B4-BE49-F238E27FC236}">
              <a16:creationId xmlns:a16="http://schemas.microsoft.com/office/drawing/2014/main" id="{1FC4D5C8-74B7-466E-A05C-681CB3021A7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85055" y="11722806"/>
          <a:ext cx="104469" cy="122904"/>
        </a:xfrm>
        <a:prstGeom prst="rect">
          <a:avLst/>
        </a:prstGeom>
      </xdr:spPr>
    </xdr:pic>
    <xdr:clientData/>
  </xdr:twoCellAnchor>
  <xdr:twoCellAnchor editAs="oneCell">
    <xdr:from>
      <xdr:col>0</xdr:col>
      <xdr:colOff>1725084</xdr:colOff>
      <xdr:row>68</xdr:row>
      <xdr:rowOff>28222</xdr:rowOff>
    </xdr:from>
    <xdr:to>
      <xdr:col>0</xdr:col>
      <xdr:colOff>1829553</xdr:colOff>
      <xdr:row>68</xdr:row>
      <xdr:rowOff>151126</xdr:rowOff>
    </xdr:to>
    <xdr:pic>
      <xdr:nvPicPr>
        <xdr:cNvPr id="14" name="Picture 13">
          <a:extLst>
            <a:ext uri="{FF2B5EF4-FFF2-40B4-BE49-F238E27FC236}">
              <a16:creationId xmlns:a16="http://schemas.microsoft.com/office/drawing/2014/main" id="{6D9775C9-DDD7-41E5-B399-628769742B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25084" y="11892139"/>
          <a:ext cx="104469" cy="122904"/>
        </a:xfrm>
        <a:prstGeom prst="rect">
          <a:avLst/>
        </a:prstGeom>
      </xdr:spPr>
    </xdr:pic>
    <xdr:clientData/>
  </xdr:twoCellAnchor>
  <xdr:twoCellAnchor editAs="oneCell">
    <xdr:from>
      <xdr:col>0</xdr:col>
      <xdr:colOff>1580445</xdr:colOff>
      <xdr:row>78</xdr:row>
      <xdr:rowOff>28222</xdr:rowOff>
    </xdr:from>
    <xdr:to>
      <xdr:col>0</xdr:col>
      <xdr:colOff>1684914</xdr:colOff>
      <xdr:row>78</xdr:row>
      <xdr:rowOff>151126</xdr:rowOff>
    </xdr:to>
    <xdr:pic>
      <xdr:nvPicPr>
        <xdr:cNvPr id="15" name="Picture 14">
          <a:extLst>
            <a:ext uri="{FF2B5EF4-FFF2-40B4-BE49-F238E27FC236}">
              <a16:creationId xmlns:a16="http://schemas.microsoft.com/office/drawing/2014/main" id="{C45F5F38-054B-4E54-9F39-120FF564F7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580445" y="13656028"/>
          <a:ext cx="104469" cy="122904"/>
        </a:xfrm>
        <a:prstGeom prst="rect">
          <a:avLst/>
        </a:prstGeom>
      </xdr:spPr>
    </xdr:pic>
    <xdr:clientData/>
  </xdr:twoCellAnchor>
  <xdr:twoCellAnchor editAs="oneCell">
    <xdr:from>
      <xdr:col>0</xdr:col>
      <xdr:colOff>1629834</xdr:colOff>
      <xdr:row>79</xdr:row>
      <xdr:rowOff>28223</xdr:rowOff>
    </xdr:from>
    <xdr:to>
      <xdr:col>0</xdr:col>
      <xdr:colOff>1734303</xdr:colOff>
      <xdr:row>79</xdr:row>
      <xdr:rowOff>151127</xdr:rowOff>
    </xdr:to>
    <xdr:pic>
      <xdr:nvPicPr>
        <xdr:cNvPr id="16" name="Picture 15">
          <a:extLst>
            <a:ext uri="{FF2B5EF4-FFF2-40B4-BE49-F238E27FC236}">
              <a16:creationId xmlns:a16="http://schemas.microsoft.com/office/drawing/2014/main" id="{53C53356-669B-4E26-95CA-DF9C841694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29834" y="13832417"/>
          <a:ext cx="104469" cy="122904"/>
        </a:xfrm>
        <a:prstGeom prst="rect">
          <a:avLst/>
        </a:prstGeom>
      </xdr:spPr>
    </xdr:pic>
    <xdr:clientData/>
  </xdr:twoCellAnchor>
  <xdr:twoCellAnchor editAs="oneCell">
    <xdr:from>
      <xdr:col>0</xdr:col>
      <xdr:colOff>2159000</xdr:colOff>
      <xdr:row>80</xdr:row>
      <xdr:rowOff>28222</xdr:rowOff>
    </xdr:from>
    <xdr:to>
      <xdr:col>0</xdr:col>
      <xdr:colOff>2263469</xdr:colOff>
      <xdr:row>80</xdr:row>
      <xdr:rowOff>151126</xdr:rowOff>
    </xdr:to>
    <xdr:pic>
      <xdr:nvPicPr>
        <xdr:cNvPr id="17" name="Picture 16">
          <a:extLst>
            <a:ext uri="{FF2B5EF4-FFF2-40B4-BE49-F238E27FC236}">
              <a16:creationId xmlns:a16="http://schemas.microsoft.com/office/drawing/2014/main" id="{9FB7C6C2-5235-4448-801B-DCC54B16C2C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59000" y="14008805"/>
          <a:ext cx="104469" cy="122904"/>
        </a:xfrm>
        <a:prstGeom prst="rect">
          <a:avLst/>
        </a:prstGeom>
      </xdr:spPr>
    </xdr:pic>
    <xdr:clientData/>
  </xdr:twoCellAnchor>
  <xdr:twoCellAnchor editAs="oneCell">
    <xdr:from>
      <xdr:col>0</xdr:col>
      <xdr:colOff>1880305</xdr:colOff>
      <xdr:row>81</xdr:row>
      <xdr:rowOff>28222</xdr:rowOff>
    </xdr:from>
    <xdr:to>
      <xdr:col>0</xdr:col>
      <xdr:colOff>1984774</xdr:colOff>
      <xdr:row>81</xdr:row>
      <xdr:rowOff>151126</xdr:rowOff>
    </xdr:to>
    <xdr:pic>
      <xdr:nvPicPr>
        <xdr:cNvPr id="18" name="Picture 17">
          <a:extLst>
            <a:ext uri="{FF2B5EF4-FFF2-40B4-BE49-F238E27FC236}">
              <a16:creationId xmlns:a16="http://schemas.microsoft.com/office/drawing/2014/main" id="{EDDF4929-7365-4FFB-9037-E173B0E9A6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880305" y="14185194"/>
          <a:ext cx="104469" cy="122904"/>
        </a:xfrm>
        <a:prstGeom prst="rect">
          <a:avLst/>
        </a:prstGeom>
      </xdr:spPr>
    </xdr:pic>
    <xdr:clientData/>
  </xdr:twoCellAnchor>
  <xdr:twoCellAnchor editAs="oneCell">
    <xdr:from>
      <xdr:col>0</xdr:col>
      <xdr:colOff>1259417</xdr:colOff>
      <xdr:row>87</xdr:row>
      <xdr:rowOff>31750</xdr:rowOff>
    </xdr:from>
    <xdr:to>
      <xdr:col>0</xdr:col>
      <xdr:colOff>1363886</xdr:colOff>
      <xdr:row>87</xdr:row>
      <xdr:rowOff>154654</xdr:rowOff>
    </xdr:to>
    <xdr:pic>
      <xdr:nvPicPr>
        <xdr:cNvPr id="19" name="Picture 18">
          <a:extLst>
            <a:ext uri="{FF2B5EF4-FFF2-40B4-BE49-F238E27FC236}">
              <a16:creationId xmlns:a16="http://schemas.microsoft.com/office/drawing/2014/main" id="{C012263E-C5E7-43F3-AC89-D305174D4F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9417" y="15247056"/>
          <a:ext cx="104469" cy="122904"/>
        </a:xfrm>
        <a:prstGeom prst="rect">
          <a:avLst/>
        </a:prstGeom>
      </xdr:spPr>
    </xdr:pic>
    <xdr:clientData/>
  </xdr:twoCellAnchor>
  <xdr:twoCellAnchor editAs="oneCell">
    <xdr:from>
      <xdr:col>0</xdr:col>
      <xdr:colOff>1252362</xdr:colOff>
      <xdr:row>88</xdr:row>
      <xdr:rowOff>28222</xdr:rowOff>
    </xdr:from>
    <xdr:to>
      <xdr:col>0</xdr:col>
      <xdr:colOff>1356831</xdr:colOff>
      <xdr:row>88</xdr:row>
      <xdr:rowOff>151126</xdr:rowOff>
    </xdr:to>
    <xdr:pic>
      <xdr:nvPicPr>
        <xdr:cNvPr id="20" name="Picture 19">
          <a:extLst>
            <a:ext uri="{FF2B5EF4-FFF2-40B4-BE49-F238E27FC236}">
              <a16:creationId xmlns:a16="http://schemas.microsoft.com/office/drawing/2014/main" id="{E79162FB-2E26-410F-B870-02B963E6DAD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2362" y="15419916"/>
          <a:ext cx="104469" cy="122904"/>
        </a:xfrm>
        <a:prstGeom prst="rect">
          <a:avLst/>
        </a:prstGeom>
      </xdr:spPr>
    </xdr:pic>
    <xdr:clientData/>
  </xdr:twoCellAnchor>
  <xdr:twoCellAnchor editAs="oneCell">
    <xdr:from>
      <xdr:col>0</xdr:col>
      <xdr:colOff>1471084</xdr:colOff>
      <xdr:row>89</xdr:row>
      <xdr:rowOff>24694</xdr:rowOff>
    </xdr:from>
    <xdr:to>
      <xdr:col>0</xdr:col>
      <xdr:colOff>1575553</xdr:colOff>
      <xdr:row>89</xdr:row>
      <xdr:rowOff>147598</xdr:rowOff>
    </xdr:to>
    <xdr:pic>
      <xdr:nvPicPr>
        <xdr:cNvPr id="21" name="Picture 20">
          <a:extLst>
            <a:ext uri="{FF2B5EF4-FFF2-40B4-BE49-F238E27FC236}">
              <a16:creationId xmlns:a16="http://schemas.microsoft.com/office/drawing/2014/main" id="{6D102ED2-1186-4C95-862C-495C77C6F4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71084" y="15592777"/>
          <a:ext cx="104469" cy="122904"/>
        </a:xfrm>
        <a:prstGeom prst="rect">
          <a:avLst/>
        </a:prstGeom>
      </xdr:spPr>
    </xdr:pic>
    <xdr:clientData/>
  </xdr:twoCellAnchor>
  <xdr:twoCellAnchor editAs="oneCell">
    <xdr:from>
      <xdr:col>0</xdr:col>
      <xdr:colOff>1128889</xdr:colOff>
      <xdr:row>90</xdr:row>
      <xdr:rowOff>35277</xdr:rowOff>
    </xdr:from>
    <xdr:to>
      <xdr:col>0</xdr:col>
      <xdr:colOff>1233358</xdr:colOff>
      <xdr:row>90</xdr:row>
      <xdr:rowOff>158181</xdr:rowOff>
    </xdr:to>
    <xdr:pic>
      <xdr:nvPicPr>
        <xdr:cNvPr id="22" name="Picture 21">
          <a:extLst>
            <a:ext uri="{FF2B5EF4-FFF2-40B4-BE49-F238E27FC236}">
              <a16:creationId xmlns:a16="http://schemas.microsoft.com/office/drawing/2014/main" id="{FC5C365A-C2D8-400E-860A-882C469EED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28889" y="15779749"/>
          <a:ext cx="104469" cy="122904"/>
        </a:xfrm>
        <a:prstGeom prst="rect">
          <a:avLst/>
        </a:prstGeom>
      </xdr:spPr>
    </xdr:pic>
    <xdr:clientData/>
  </xdr:twoCellAnchor>
  <xdr:twoCellAnchor editAs="oneCell">
    <xdr:from>
      <xdr:col>0</xdr:col>
      <xdr:colOff>1428750</xdr:colOff>
      <xdr:row>91</xdr:row>
      <xdr:rowOff>28222</xdr:rowOff>
    </xdr:from>
    <xdr:to>
      <xdr:col>0</xdr:col>
      <xdr:colOff>1533219</xdr:colOff>
      <xdr:row>91</xdr:row>
      <xdr:rowOff>151126</xdr:rowOff>
    </xdr:to>
    <xdr:pic>
      <xdr:nvPicPr>
        <xdr:cNvPr id="23" name="Picture 22">
          <a:extLst>
            <a:ext uri="{FF2B5EF4-FFF2-40B4-BE49-F238E27FC236}">
              <a16:creationId xmlns:a16="http://schemas.microsoft.com/office/drawing/2014/main" id="{948626FD-F025-4F61-89DC-BD70FAB9BE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28750" y="15949083"/>
          <a:ext cx="104469" cy="122904"/>
        </a:xfrm>
        <a:prstGeom prst="rect">
          <a:avLst/>
        </a:prstGeom>
      </xdr:spPr>
    </xdr:pic>
    <xdr:clientData/>
  </xdr:twoCellAnchor>
  <xdr:twoCellAnchor editAs="oneCell">
    <xdr:from>
      <xdr:col>0</xdr:col>
      <xdr:colOff>1259417</xdr:colOff>
      <xdr:row>102</xdr:row>
      <xdr:rowOff>24695</xdr:rowOff>
    </xdr:from>
    <xdr:to>
      <xdr:col>0</xdr:col>
      <xdr:colOff>1363886</xdr:colOff>
      <xdr:row>102</xdr:row>
      <xdr:rowOff>147599</xdr:rowOff>
    </xdr:to>
    <xdr:pic>
      <xdr:nvPicPr>
        <xdr:cNvPr id="24" name="Picture 23">
          <a:extLst>
            <a:ext uri="{FF2B5EF4-FFF2-40B4-BE49-F238E27FC236}">
              <a16:creationId xmlns:a16="http://schemas.microsoft.com/office/drawing/2014/main" id="{878727C5-B6C3-44FA-9940-0484273A02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9417" y="17885834"/>
          <a:ext cx="104469" cy="122904"/>
        </a:xfrm>
        <a:prstGeom prst="rect">
          <a:avLst/>
        </a:prstGeom>
      </xdr:spPr>
    </xdr:pic>
    <xdr:clientData/>
  </xdr:twoCellAnchor>
  <xdr:twoCellAnchor editAs="oneCell">
    <xdr:from>
      <xdr:col>0</xdr:col>
      <xdr:colOff>306916</xdr:colOff>
      <xdr:row>103</xdr:row>
      <xdr:rowOff>21167</xdr:rowOff>
    </xdr:from>
    <xdr:to>
      <xdr:col>0</xdr:col>
      <xdr:colOff>411385</xdr:colOff>
      <xdr:row>103</xdr:row>
      <xdr:rowOff>144071</xdr:rowOff>
    </xdr:to>
    <xdr:pic>
      <xdr:nvPicPr>
        <xdr:cNvPr id="25" name="Picture 24">
          <a:extLst>
            <a:ext uri="{FF2B5EF4-FFF2-40B4-BE49-F238E27FC236}">
              <a16:creationId xmlns:a16="http://schemas.microsoft.com/office/drawing/2014/main" id="{4E077A36-A8D2-4C60-8517-55BF8117F9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306916" y="18058695"/>
          <a:ext cx="104469" cy="122904"/>
        </a:xfrm>
        <a:prstGeom prst="rect">
          <a:avLst/>
        </a:prstGeom>
      </xdr:spPr>
    </xdr:pic>
    <xdr:clientData/>
  </xdr:twoCellAnchor>
  <xdr:twoCellAnchor editAs="oneCell">
    <xdr:from>
      <xdr:col>0</xdr:col>
      <xdr:colOff>356305</xdr:colOff>
      <xdr:row>104</xdr:row>
      <xdr:rowOff>17639</xdr:rowOff>
    </xdr:from>
    <xdr:to>
      <xdr:col>0</xdr:col>
      <xdr:colOff>460774</xdr:colOff>
      <xdr:row>104</xdr:row>
      <xdr:rowOff>140543</xdr:rowOff>
    </xdr:to>
    <xdr:pic>
      <xdr:nvPicPr>
        <xdr:cNvPr id="26" name="Picture 25">
          <a:extLst>
            <a:ext uri="{FF2B5EF4-FFF2-40B4-BE49-F238E27FC236}">
              <a16:creationId xmlns:a16="http://schemas.microsoft.com/office/drawing/2014/main" id="{F739BDBB-3B9C-4BB6-A76B-817ADE2B4A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356305" y="18231556"/>
          <a:ext cx="104469" cy="122904"/>
        </a:xfrm>
        <a:prstGeom prst="rect">
          <a:avLst/>
        </a:prstGeom>
      </xdr:spPr>
    </xdr:pic>
    <xdr:clientData/>
  </xdr:twoCellAnchor>
  <xdr:twoCellAnchor editAs="oneCell">
    <xdr:from>
      <xdr:col>0</xdr:col>
      <xdr:colOff>433917</xdr:colOff>
      <xdr:row>105</xdr:row>
      <xdr:rowOff>28223</xdr:rowOff>
    </xdr:from>
    <xdr:to>
      <xdr:col>0</xdr:col>
      <xdr:colOff>538386</xdr:colOff>
      <xdr:row>105</xdr:row>
      <xdr:rowOff>151127</xdr:rowOff>
    </xdr:to>
    <xdr:pic>
      <xdr:nvPicPr>
        <xdr:cNvPr id="27" name="Picture 26">
          <a:extLst>
            <a:ext uri="{FF2B5EF4-FFF2-40B4-BE49-F238E27FC236}">
              <a16:creationId xmlns:a16="http://schemas.microsoft.com/office/drawing/2014/main" id="{E4398DCC-6896-4C56-A9A3-C3EB0F0B0A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433917" y="18418529"/>
          <a:ext cx="104469" cy="122904"/>
        </a:xfrm>
        <a:prstGeom prst="rect">
          <a:avLst/>
        </a:prstGeom>
      </xdr:spPr>
    </xdr:pic>
    <xdr:clientData/>
  </xdr:twoCellAnchor>
  <xdr:twoCellAnchor editAs="oneCell">
    <xdr:from>
      <xdr:col>0</xdr:col>
      <xdr:colOff>642055</xdr:colOff>
      <xdr:row>106</xdr:row>
      <xdr:rowOff>24694</xdr:rowOff>
    </xdr:from>
    <xdr:to>
      <xdr:col>0</xdr:col>
      <xdr:colOff>746524</xdr:colOff>
      <xdr:row>106</xdr:row>
      <xdr:rowOff>147598</xdr:rowOff>
    </xdr:to>
    <xdr:pic>
      <xdr:nvPicPr>
        <xdr:cNvPr id="28" name="Picture 27">
          <a:extLst>
            <a:ext uri="{FF2B5EF4-FFF2-40B4-BE49-F238E27FC236}">
              <a16:creationId xmlns:a16="http://schemas.microsoft.com/office/drawing/2014/main" id="{C4B753BE-0325-4BF8-9839-54D41EFFAD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642055" y="18591388"/>
          <a:ext cx="104469" cy="122904"/>
        </a:xfrm>
        <a:prstGeom prst="rect">
          <a:avLst/>
        </a:prstGeom>
      </xdr:spPr>
    </xdr:pic>
    <xdr:clientData/>
  </xdr:twoCellAnchor>
  <xdr:twoCellAnchor editAs="oneCell">
    <xdr:from>
      <xdr:col>0</xdr:col>
      <xdr:colOff>892528</xdr:colOff>
      <xdr:row>107</xdr:row>
      <xdr:rowOff>28222</xdr:rowOff>
    </xdr:from>
    <xdr:to>
      <xdr:col>0</xdr:col>
      <xdr:colOff>996997</xdr:colOff>
      <xdr:row>107</xdr:row>
      <xdr:rowOff>151126</xdr:rowOff>
    </xdr:to>
    <xdr:pic>
      <xdr:nvPicPr>
        <xdr:cNvPr id="29" name="Picture 28">
          <a:extLst>
            <a:ext uri="{FF2B5EF4-FFF2-40B4-BE49-F238E27FC236}">
              <a16:creationId xmlns:a16="http://schemas.microsoft.com/office/drawing/2014/main" id="{984F5147-C24D-485B-8051-3D6042BCD2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92528" y="18771305"/>
          <a:ext cx="104469" cy="122904"/>
        </a:xfrm>
        <a:prstGeom prst="rect">
          <a:avLst/>
        </a:prstGeom>
      </xdr:spPr>
    </xdr:pic>
    <xdr:clientData/>
  </xdr:twoCellAnchor>
  <xdr:twoCellAnchor editAs="oneCell">
    <xdr:from>
      <xdr:col>0</xdr:col>
      <xdr:colOff>2282472</xdr:colOff>
      <xdr:row>110</xdr:row>
      <xdr:rowOff>21167</xdr:rowOff>
    </xdr:from>
    <xdr:to>
      <xdr:col>0</xdr:col>
      <xdr:colOff>2386941</xdr:colOff>
      <xdr:row>110</xdr:row>
      <xdr:rowOff>144071</xdr:rowOff>
    </xdr:to>
    <xdr:pic>
      <xdr:nvPicPr>
        <xdr:cNvPr id="30" name="Picture 29">
          <a:extLst>
            <a:ext uri="{FF2B5EF4-FFF2-40B4-BE49-F238E27FC236}">
              <a16:creationId xmlns:a16="http://schemas.microsoft.com/office/drawing/2014/main" id="{3768E610-4F9A-4F6B-BE4C-A4639BEE3E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282472" y="19293417"/>
          <a:ext cx="104469" cy="122904"/>
        </a:xfrm>
        <a:prstGeom prst="rect">
          <a:avLst/>
        </a:prstGeom>
      </xdr:spPr>
    </xdr:pic>
    <xdr:clientData/>
  </xdr:twoCellAnchor>
  <xdr:twoCellAnchor editAs="oneCell">
    <xdr:from>
      <xdr:col>0</xdr:col>
      <xdr:colOff>1386417</xdr:colOff>
      <xdr:row>114</xdr:row>
      <xdr:rowOff>28222</xdr:rowOff>
    </xdr:from>
    <xdr:to>
      <xdr:col>0</xdr:col>
      <xdr:colOff>1490886</xdr:colOff>
      <xdr:row>114</xdr:row>
      <xdr:rowOff>151126</xdr:rowOff>
    </xdr:to>
    <xdr:pic>
      <xdr:nvPicPr>
        <xdr:cNvPr id="31" name="Picture 30">
          <a:extLst>
            <a:ext uri="{FF2B5EF4-FFF2-40B4-BE49-F238E27FC236}">
              <a16:creationId xmlns:a16="http://schemas.microsoft.com/office/drawing/2014/main" id="{7D221F63-EB91-4AC9-8431-8E45C479D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86417" y="20006028"/>
          <a:ext cx="104469" cy="122904"/>
        </a:xfrm>
        <a:prstGeom prst="rect">
          <a:avLst/>
        </a:prstGeom>
      </xdr:spPr>
    </xdr:pic>
    <xdr:clientData/>
  </xdr:twoCellAnchor>
  <xdr:twoCellAnchor editAs="oneCell">
    <xdr:from>
      <xdr:col>0</xdr:col>
      <xdr:colOff>1008945</xdr:colOff>
      <xdr:row>115</xdr:row>
      <xdr:rowOff>28222</xdr:rowOff>
    </xdr:from>
    <xdr:to>
      <xdr:col>0</xdr:col>
      <xdr:colOff>1113414</xdr:colOff>
      <xdr:row>115</xdr:row>
      <xdr:rowOff>151126</xdr:rowOff>
    </xdr:to>
    <xdr:pic>
      <xdr:nvPicPr>
        <xdr:cNvPr id="32" name="Picture 31">
          <a:extLst>
            <a:ext uri="{FF2B5EF4-FFF2-40B4-BE49-F238E27FC236}">
              <a16:creationId xmlns:a16="http://schemas.microsoft.com/office/drawing/2014/main" id="{504727CB-4BAA-4BB7-AB4F-049D50870E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008945" y="20182416"/>
          <a:ext cx="104469" cy="122904"/>
        </a:xfrm>
        <a:prstGeom prst="rect">
          <a:avLst/>
        </a:prstGeom>
      </xdr:spPr>
    </xdr:pic>
    <xdr:clientData/>
  </xdr:twoCellAnchor>
  <xdr:twoCellAnchor editAs="oneCell">
    <xdr:from>
      <xdr:col>0</xdr:col>
      <xdr:colOff>1834444</xdr:colOff>
      <xdr:row>116</xdr:row>
      <xdr:rowOff>24695</xdr:rowOff>
    </xdr:from>
    <xdr:to>
      <xdr:col>0</xdr:col>
      <xdr:colOff>1938913</xdr:colOff>
      <xdr:row>116</xdr:row>
      <xdr:rowOff>147599</xdr:rowOff>
    </xdr:to>
    <xdr:pic>
      <xdr:nvPicPr>
        <xdr:cNvPr id="33" name="Picture 32">
          <a:extLst>
            <a:ext uri="{FF2B5EF4-FFF2-40B4-BE49-F238E27FC236}">
              <a16:creationId xmlns:a16="http://schemas.microsoft.com/office/drawing/2014/main" id="{6ECDBD8D-8DA0-4816-B927-F80B593AE2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834444" y="20355278"/>
          <a:ext cx="104469" cy="122904"/>
        </a:xfrm>
        <a:prstGeom prst="rect">
          <a:avLst/>
        </a:prstGeom>
      </xdr:spPr>
    </xdr:pic>
    <xdr:clientData/>
  </xdr:twoCellAnchor>
  <xdr:twoCellAnchor editAs="oneCell">
    <xdr:from>
      <xdr:col>0</xdr:col>
      <xdr:colOff>1700389</xdr:colOff>
      <xdr:row>118</xdr:row>
      <xdr:rowOff>28222</xdr:rowOff>
    </xdr:from>
    <xdr:to>
      <xdr:col>0</xdr:col>
      <xdr:colOff>1804858</xdr:colOff>
      <xdr:row>118</xdr:row>
      <xdr:rowOff>151126</xdr:rowOff>
    </xdr:to>
    <xdr:pic>
      <xdr:nvPicPr>
        <xdr:cNvPr id="34" name="Picture 33">
          <a:extLst>
            <a:ext uri="{FF2B5EF4-FFF2-40B4-BE49-F238E27FC236}">
              <a16:creationId xmlns:a16="http://schemas.microsoft.com/office/drawing/2014/main" id="{D53FC956-A1A7-47AE-949C-8439625F2B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00389" y="20711583"/>
          <a:ext cx="104469" cy="122904"/>
        </a:xfrm>
        <a:prstGeom prst="rect">
          <a:avLst/>
        </a:prstGeom>
      </xdr:spPr>
    </xdr:pic>
    <xdr:clientData/>
  </xdr:twoCellAnchor>
  <xdr:twoCellAnchor editAs="oneCell">
    <xdr:from>
      <xdr:col>0</xdr:col>
      <xdr:colOff>2000250</xdr:colOff>
      <xdr:row>119</xdr:row>
      <xdr:rowOff>28222</xdr:rowOff>
    </xdr:from>
    <xdr:to>
      <xdr:col>0</xdr:col>
      <xdr:colOff>2104719</xdr:colOff>
      <xdr:row>119</xdr:row>
      <xdr:rowOff>151126</xdr:rowOff>
    </xdr:to>
    <xdr:pic>
      <xdr:nvPicPr>
        <xdr:cNvPr id="35" name="Picture 34">
          <a:extLst>
            <a:ext uri="{FF2B5EF4-FFF2-40B4-BE49-F238E27FC236}">
              <a16:creationId xmlns:a16="http://schemas.microsoft.com/office/drawing/2014/main" id="{16A2A147-6C99-4773-B24D-5FDE980B5B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000250" y="20887972"/>
          <a:ext cx="104469" cy="122904"/>
        </a:xfrm>
        <a:prstGeom prst="rect">
          <a:avLst/>
        </a:prstGeom>
      </xdr:spPr>
    </xdr:pic>
    <xdr:clientData/>
  </xdr:twoCellAnchor>
  <xdr:twoCellAnchor editAs="oneCell">
    <xdr:from>
      <xdr:col>0</xdr:col>
      <xdr:colOff>2374194</xdr:colOff>
      <xdr:row>120</xdr:row>
      <xdr:rowOff>24695</xdr:rowOff>
    </xdr:from>
    <xdr:to>
      <xdr:col>0</xdr:col>
      <xdr:colOff>2478663</xdr:colOff>
      <xdr:row>120</xdr:row>
      <xdr:rowOff>147599</xdr:rowOff>
    </xdr:to>
    <xdr:pic>
      <xdr:nvPicPr>
        <xdr:cNvPr id="36" name="Picture 35">
          <a:extLst>
            <a:ext uri="{FF2B5EF4-FFF2-40B4-BE49-F238E27FC236}">
              <a16:creationId xmlns:a16="http://schemas.microsoft.com/office/drawing/2014/main" id="{FCA00FEE-8306-4280-827C-255A9780F1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374194" y="21060834"/>
          <a:ext cx="104469" cy="122904"/>
        </a:xfrm>
        <a:prstGeom prst="rect">
          <a:avLst/>
        </a:prstGeom>
      </xdr:spPr>
    </xdr:pic>
    <xdr:clientData/>
  </xdr:twoCellAnchor>
  <xdr:twoCellAnchor editAs="oneCell">
    <xdr:from>
      <xdr:col>0</xdr:col>
      <xdr:colOff>874889</xdr:colOff>
      <xdr:row>124</xdr:row>
      <xdr:rowOff>24695</xdr:rowOff>
    </xdr:from>
    <xdr:to>
      <xdr:col>0</xdr:col>
      <xdr:colOff>979358</xdr:colOff>
      <xdr:row>124</xdr:row>
      <xdr:rowOff>147599</xdr:rowOff>
    </xdr:to>
    <xdr:pic>
      <xdr:nvPicPr>
        <xdr:cNvPr id="37" name="Picture 36">
          <a:extLst>
            <a:ext uri="{FF2B5EF4-FFF2-40B4-BE49-F238E27FC236}">
              <a16:creationId xmlns:a16="http://schemas.microsoft.com/office/drawing/2014/main" id="{67ED7D80-58B9-48AB-A4B9-672297E054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74889" y="21766389"/>
          <a:ext cx="104469" cy="122904"/>
        </a:xfrm>
        <a:prstGeom prst="rect">
          <a:avLst/>
        </a:prstGeom>
      </xdr:spPr>
    </xdr:pic>
    <xdr:clientData/>
  </xdr:twoCellAnchor>
  <xdr:twoCellAnchor editAs="oneCell">
    <xdr:from>
      <xdr:col>0</xdr:col>
      <xdr:colOff>1270000</xdr:colOff>
      <xdr:row>125</xdr:row>
      <xdr:rowOff>24694</xdr:rowOff>
    </xdr:from>
    <xdr:to>
      <xdr:col>0</xdr:col>
      <xdr:colOff>1374469</xdr:colOff>
      <xdr:row>125</xdr:row>
      <xdr:rowOff>147598</xdr:rowOff>
    </xdr:to>
    <xdr:pic>
      <xdr:nvPicPr>
        <xdr:cNvPr id="38" name="Picture 37">
          <a:extLst>
            <a:ext uri="{FF2B5EF4-FFF2-40B4-BE49-F238E27FC236}">
              <a16:creationId xmlns:a16="http://schemas.microsoft.com/office/drawing/2014/main" id="{F3E682ED-6B06-447D-AE76-76ACBA1F9A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70000" y="21942777"/>
          <a:ext cx="104469" cy="122904"/>
        </a:xfrm>
        <a:prstGeom prst="rect">
          <a:avLst/>
        </a:prstGeom>
      </xdr:spPr>
    </xdr:pic>
    <xdr:clientData/>
  </xdr:twoCellAnchor>
  <xdr:twoCellAnchor editAs="oneCell">
    <xdr:from>
      <xdr:col>0</xdr:col>
      <xdr:colOff>2183695</xdr:colOff>
      <xdr:row>126</xdr:row>
      <xdr:rowOff>24695</xdr:rowOff>
    </xdr:from>
    <xdr:to>
      <xdr:col>0</xdr:col>
      <xdr:colOff>2288164</xdr:colOff>
      <xdr:row>126</xdr:row>
      <xdr:rowOff>147599</xdr:rowOff>
    </xdr:to>
    <xdr:pic>
      <xdr:nvPicPr>
        <xdr:cNvPr id="39" name="Picture 38">
          <a:extLst>
            <a:ext uri="{FF2B5EF4-FFF2-40B4-BE49-F238E27FC236}">
              <a16:creationId xmlns:a16="http://schemas.microsoft.com/office/drawing/2014/main" id="{3EC09AFF-9B2F-499B-986E-F4191A480F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83695" y="22119167"/>
          <a:ext cx="104469" cy="122904"/>
        </a:xfrm>
        <a:prstGeom prst="rect">
          <a:avLst/>
        </a:prstGeom>
      </xdr:spPr>
    </xdr:pic>
    <xdr:clientData/>
  </xdr:twoCellAnchor>
  <xdr:twoCellAnchor editAs="oneCell">
    <xdr:from>
      <xdr:col>0</xdr:col>
      <xdr:colOff>1358194</xdr:colOff>
      <xdr:row>129</xdr:row>
      <xdr:rowOff>21167</xdr:rowOff>
    </xdr:from>
    <xdr:to>
      <xdr:col>0</xdr:col>
      <xdr:colOff>1462663</xdr:colOff>
      <xdr:row>129</xdr:row>
      <xdr:rowOff>144071</xdr:rowOff>
    </xdr:to>
    <xdr:pic>
      <xdr:nvPicPr>
        <xdr:cNvPr id="40" name="Picture 39">
          <a:extLst>
            <a:ext uri="{FF2B5EF4-FFF2-40B4-BE49-F238E27FC236}">
              <a16:creationId xmlns:a16="http://schemas.microsoft.com/office/drawing/2014/main" id="{2371C17F-CC2A-4C17-B63B-9CCE58FB95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58194" y="22644806"/>
          <a:ext cx="104469" cy="122904"/>
        </a:xfrm>
        <a:prstGeom prst="rect">
          <a:avLst/>
        </a:prstGeom>
      </xdr:spPr>
    </xdr:pic>
    <xdr:clientData/>
  </xdr:twoCellAnchor>
  <xdr:twoCellAnchor editAs="oneCell">
    <xdr:from>
      <xdr:col>0</xdr:col>
      <xdr:colOff>899584</xdr:colOff>
      <xdr:row>133</xdr:row>
      <xdr:rowOff>31750</xdr:rowOff>
    </xdr:from>
    <xdr:to>
      <xdr:col>0</xdr:col>
      <xdr:colOff>1004053</xdr:colOff>
      <xdr:row>133</xdr:row>
      <xdr:rowOff>154654</xdr:rowOff>
    </xdr:to>
    <xdr:pic>
      <xdr:nvPicPr>
        <xdr:cNvPr id="41" name="Picture 40">
          <a:extLst>
            <a:ext uri="{FF2B5EF4-FFF2-40B4-BE49-F238E27FC236}">
              <a16:creationId xmlns:a16="http://schemas.microsoft.com/office/drawing/2014/main" id="{354676FA-29CE-45DD-BF00-105360C342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99584" y="23360944"/>
          <a:ext cx="104469" cy="122904"/>
        </a:xfrm>
        <a:prstGeom prst="rect">
          <a:avLst/>
        </a:prstGeom>
      </xdr:spPr>
    </xdr:pic>
    <xdr:clientData/>
  </xdr:twoCellAnchor>
  <xdr:twoCellAnchor editAs="oneCell">
    <xdr:from>
      <xdr:col>0</xdr:col>
      <xdr:colOff>1725084</xdr:colOff>
      <xdr:row>134</xdr:row>
      <xdr:rowOff>21167</xdr:rowOff>
    </xdr:from>
    <xdr:to>
      <xdr:col>0</xdr:col>
      <xdr:colOff>1829553</xdr:colOff>
      <xdr:row>134</xdr:row>
      <xdr:rowOff>144071</xdr:rowOff>
    </xdr:to>
    <xdr:pic>
      <xdr:nvPicPr>
        <xdr:cNvPr id="42" name="Picture 41">
          <a:extLst>
            <a:ext uri="{FF2B5EF4-FFF2-40B4-BE49-F238E27FC236}">
              <a16:creationId xmlns:a16="http://schemas.microsoft.com/office/drawing/2014/main" id="{C4AE8D39-081C-47FB-BBA5-544F967893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25084" y="23526750"/>
          <a:ext cx="104469" cy="122904"/>
        </a:xfrm>
        <a:prstGeom prst="rect">
          <a:avLst/>
        </a:prstGeom>
      </xdr:spPr>
    </xdr:pic>
    <xdr:clientData/>
  </xdr:twoCellAnchor>
  <xdr:twoCellAnchor editAs="oneCell">
    <xdr:from>
      <xdr:col>0</xdr:col>
      <xdr:colOff>2139950</xdr:colOff>
      <xdr:row>52</xdr:row>
      <xdr:rowOff>44450</xdr:rowOff>
    </xdr:from>
    <xdr:to>
      <xdr:col>0</xdr:col>
      <xdr:colOff>2244419</xdr:colOff>
      <xdr:row>52</xdr:row>
      <xdr:rowOff>167354</xdr:rowOff>
    </xdr:to>
    <xdr:pic>
      <xdr:nvPicPr>
        <xdr:cNvPr id="43" name="Picture 42">
          <a:extLst>
            <a:ext uri="{FF2B5EF4-FFF2-40B4-BE49-F238E27FC236}">
              <a16:creationId xmlns:a16="http://schemas.microsoft.com/office/drawing/2014/main" id="{158FEB74-17F7-4B8A-821F-A1AA69A21C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39950" y="9334500"/>
          <a:ext cx="104469" cy="122904"/>
        </a:xfrm>
        <a:prstGeom prst="rect">
          <a:avLst/>
        </a:prstGeom>
      </xdr:spPr>
    </xdr:pic>
    <xdr:clientData/>
  </xdr:twoCellAnchor>
  <xdr:twoCellAnchor editAs="oneCell">
    <xdr:from>
      <xdr:col>0</xdr:col>
      <xdr:colOff>635426</xdr:colOff>
      <xdr:row>63</xdr:row>
      <xdr:rowOff>24847</xdr:rowOff>
    </xdr:from>
    <xdr:to>
      <xdr:col>0</xdr:col>
      <xdr:colOff>773043</xdr:colOff>
      <xdr:row>63</xdr:row>
      <xdr:rowOff>143565</xdr:rowOff>
    </xdr:to>
    <xdr:pic>
      <xdr:nvPicPr>
        <xdr:cNvPr id="44" name="Picture 43">
          <a:extLst>
            <a:ext uri="{FF2B5EF4-FFF2-40B4-BE49-F238E27FC236}">
              <a16:creationId xmlns:a16="http://schemas.microsoft.com/office/drawing/2014/main" id="{407F624E-F41F-47BA-A11E-65FDB42E720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635426" y="11203608"/>
          <a:ext cx="137617" cy="118718"/>
        </a:xfrm>
        <a:prstGeom prst="rect">
          <a:avLst/>
        </a:prstGeom>
      </xdr:spPr>
    </xdr:pic>
    <xdr:clientData/>
  </xdr:twoCellAnchor>
  <xdr:twoCellAnchor editAs="oneCell">
    <xdr:from>
      <xdr:col>0</xdr:col>
      <xdr:colOff>1667565</xdr:colOff>
      <xdr:row>40</xdr:row>
      <xdr:rowOff>35891</xdr:rowOff>
    </xdr:from>
    <xdr:to>
      <xdr:col>0</xdr:col>
      <xdr:colOff>1805182</xdr:colOff>
      <xdr:row>40</xdr:row>
      <xdr:rowOff>154609</xdr:rowOff>
    </xdr:to>
    <xdr:pic>
      <xdr:nvPicPr>
        <xdr:cNvPr id="45" name="Picture 44">
          <a:extLst>
            <a:ext uri="{FF2B5EF4-FFF2-40B4-BE49-F238E27FC236}">
              <a16:creationId xmlns:a16="http://schemas.microsoft.com/office/drawing/2014/main" id="{93DB2804-A698-4DDA-8779-B2993086FE4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667565" y="7150652"/>
          <a:ext cx="137617" cy="118718"/>
        </a:xfrm>
        <a:prstGeom prst="rect">
          <a:avLst/>
        </a:prstGeom>
      </xdr:spPr>
    </xdr:pic>
    <xdr:clientData/>
  </xdr:twoCellAnchor>
  <xdr:twoCellAnchor editAs="oneCell">
    <xdr:from>
      <xdr:col>0</xdr:col>
      <xdr:colOff>2023718</xdr:colOff>
      <xdr:row>41</xdr:row>
      <xdr:rowOff>33131</xdr:rowOff>
    </xdr:from>
    <xdr:to>
      <xdr:col>0</xdr:col>
      <xdr:colOff>2161335</xdr:colOff>
      <xdr:row>41</xdr:row>
      <xdr:rowOff>151849</xdr:rowOff>
    </xdr:to>
    <xdr:pic>
      <xdr:nvPicPr>
        <xdr:cNvPr id="46" name="Picture 45">
          <a:extLst>
            <a:ext uri="{FF2B5EF4-FFF2-40B4-BE49-F238E27FC236}">
              <a16:creationId xmlns:a16="http://schemas.microsoft.com/office/drawing/2014/main" id="{0A524138-050B-4A1E-8F52-F5BF77CC58C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023718" y="7324588"/>
          <a:ext cx="137617" cy="118718"/>
        </a:xfrm>
        <a:prstGeom prst="rect">
          <a:avLst/>
        </a:prstGeom>
      </xdr:spPr>
    </xdr:pic>
    <xdr:clientData/>
  </xdr:twoCellAnchor>
  <xdr:twoCellAnchor editAs="oneCell">
    <xdr:from>
      <xdr:col>0</xdr:col>
      <xdr:colOff>1270000</xdr:colOff>
      <xdr:row>51</xdr:row>
      <xdr:rowOff>33130</xdr:rowOff>
    </xdr:from>
    <xdr:to>
      <xdr:col>0</xdr:col>
      <xdr:colOff>1407617</xdr:colOff>
      <xdr:row>51</xdr:row>
      <xdr:rowOff>151848</xdr:rowOff>
    </xdr:to>
    <xdr:pic>
      <xdr:nvPicPr>
        <xdr:cNvPr id="47" name="Picture 46">
          <a:extLst>
            <a:ext uri="{FF2B5EF4-FFF2-40B4-BE49-F238E27FC236}">
              <a16:creationId xmlns:a16="http://schemas.microsoft.com/office/drawing/2014/main" id="{5888C27A-B52D-404C-99AA-A53CC758E9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270000" y="9091543"/>
          <a:ext cx="137617" cy="118718"/>
        </a:xfrm>
        <a:prstGeom prst="rect">
          <a:avLst/>
        </a:prstGeom>
      </xdr:spPr>
    </xdr:pic>
    <xdr:clientData/>
  </xdr:twoCellAnchor>
  <xdr:twoCellAnchor editAs="oneCell">
    <xdr:from>
      <xdr:col>0</xdr:col>
      <xdr:colOff>1104348</xdr:colOff>
      <xdr:row>50</xdr:row>
      <xdr:rowOff>35891</xdr:rowOff>
    </xdr:from>
    <xdr:to>
      <xdr:col>0</xdr:col>
      <xdr:colOff>1241965</xdr:colOff>
      <xdr:row>50</xdr:row>
      <xdr:rowOff>154609</xdr:rowOff>
    </xdr:to>
    <xdr:pic>
      <xdr:nvPicPr>
        <xdr:cNvPr id="48" name="Picture 47">
          <a:extLst>
            <a:ext uri="{FF2B5EF4-FFF2-40B4-BE49-F238E27FC236}">
              <a16:creationId xmlns:a16="http://schemas.microsoft.com/office/drawing/2014/main" id="{0D36DEFC-0E57-4FF7-AAD4-98C36DACE08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104348" y="8917608"/>
          <a:ext cx="137617" cy="118718"/>
        </a:xfrm>
        <a:prstGeom prst="rect">
          <a:avLst/>
        </a:prstGeom>
      </xdr:spPr>
    </xdr:pic>
    <xdr:clientData/>
  </xdr:twoCellAnchor>
  <xdr:twoCellAnchor editAs="oneCell">
    <xdr:from>
      <xdr:col>0</xdr:col>
      <xdr:colOff>1327978</xdr:colOff>
      <xdr:row>56</xdr:row>
      <xdr:rowOff>33131</xdr:rowOff>
    </xdr:from>
    <xdr:to>
      <xdr:col>0</xdr:col>
      <xdr:colOff>1465595</xdr:colOff>
      <xdr:row>56</xdr:row>
      <xdr:rowOff>151849</xdr:rowOff>
    </xdr:to>
    <xdr:pic>
      <xdr:nvPicPr>
        <xdr:cNvPr id="49" name="Picture 48">
          <a:extLst>
            <a:ext uri="{FF2B5EF4-FFF2-40B4-BE49-F238E27FC236}">
              <a16:creationId xmlns:a16="http://schemas.microsoft.com/office/drawing/2014/main" id="{618C4DB1-4145-494E-A9CC-3D2B409328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27978" y="9975022"/>
          <a:ext cx="137617" cy="118718"/>
        </a:xfrm>
        <a:prstGeom prst="rect">
          <a:avLst/>
        </a:prstGeom>
      </xdr:spPr>
    </xdr:pic>
    <xdr:clientData/>
  </xdr:twoCellAnchor>
  <xdr:twoCellAnchor editAs="oneCell">
    <xdr:from>
      <xdr:col>0</xdr:col>
      <xdr:colOff>1204291</xdr:colOff>
      <xdr:row>57</xdr:row>
      <xdr:rowOff>28161</xdr:rowOff>
    </xdr:from>
    <xdr:to>
      <xdr:col>0</xdr:col>
      <xdr:colOff>1341908</xdr:colOff>
      <xdr:row>57</xdr:row>
      <xdr:rowOff>146879</xdr:rowOff>
    </xdr:to>
    <xdr:pic>
      <xdr:nvPicPr>
        <xdr:cNvPr id="50" name="Picture 49">
          <a:extLst>
            <a:ext uri="{FF2B5EF4-FFF2-40B4-BE49-F238E27FC236}">
              <a16:creationId xmlns:a16="http://schemas.microsoft.com/office/drawing/2014/main" id="{C5418073-4A13-4DB9-A394-D20EE395750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204291" y="10146748"/>
          <a:ext cx="137617" cy="118718"/>
        </a:xfrm>
        <a:prstGeom prst="rect">
          <a:avLst/>
        </a:prstGeom>
      </xdr:spPr>
    </xdr:pic>
    <xdr:clientData/>
  </xdr:twoCellAnchor>
  <xdr:twoCellAnchor editAs="oneCell">
    <xdr:from>
      <xdr:col>0</xdr:col>
      <xdr:colOff>3594653</xdr:colOff>
      <xdr:row>69</xdr:row>
      <xdr:rowOff>27609</xdr:rowOff>
    </xdr:from>
    <xdr:to>
      <xdr:col>0</xdr:col>
      <xdr:colOff>3732270</xdr:colOff>
      <xdr:row>69</xdr:row>
      <xdr:rowOff>146327</xdr:rowOff>
    </xdr:to>
    <xdr:pic>
      <xdr:nvPicPr>
        <xdr:cNvPr id="51" name="Picture 50">
          <a:extLst>
            <a:ext uri="{FF2B5EF4-FFF2-40B4-BE49-F238E27FC236}">
              <a16:creationId xmlns:a16="http://schemas.microsoft.com/office/drawing/2014/main" id="{BCB94FDD-6153-4F04-B1FF-623541A0C92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3594653" y="12266544"/>
          <a:ext cx="137617" cy="118718"/>
        </a:xfrm>
        <a:prstGeom prst="rect">
          <a:avLst/>
        </a:prstGeom>
      </xdr:spPr>
    </xdr:pic>
    <xdr:clientData/>
  </xdr:twoCellAnchor>
  <xdr:twoCellAnchor editAs="oneCell">
    <xdr:from>
      <xdr:col>0</xdr:col>
      <xdr:colOff>1073978</xdr:colOff>
      <xdr:row>70</xdr:row>
      <xdr:rowOff>27609</xdr:rowOff>
    </xdr:from>
    <xdr:to>
      <xdr:col>0</xdr:col>
      <xdr:colOff>1211595</xdr:colOff>
      <xdr:row>70</xdr:row>
      <xdr:rowOff>146327</xdr:rowOff>
    </xdr:to>
    <xdr:pic>
      <xdr:nvPicPr>
        <xdr:cNvPr id="52" name="Picture 51">
          <a:extLst>
            <a:ext uri="{FF2B5EF4-FFF2-40B4-BE49-F238E27FC236}">
              <a16:creationId xmlns:a16="http://schemas.microsoft.com/office/drawing/2014/main" id="{BCE2BAF2-0570-434A-9137-950773C3BF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73978" y="12443239"/>
          <a:ext cx="137617" cy="118718"/>
        </a:xfrm>
        <a:prstGeom prst="rect">
          <a:avLst/>
        </a:prstGeom>
      </xdr:spPr>
    </xdr:pic>
    <xdr:clientData/>
  </xdr:twoCellAnchor>
  <xdr:twoCellAnchor editAs="oneCell">
    <xdr:from>
      <xdr:col>0</xdr:col>
      <xdr:colOff>2468769</xdr:colOff>
      <xdr:row>71</xdr:row>
      <xdr:rowOff>28161</xdr:rowOff>
    </xdr:from>
    <xdr:to>
      <xdr:col>0</xdr:col>
      <xdr:colOff>2606386</xdr:colOff>
      <xdr:row>71</xdr:row>
      <xdr:rowOff>146879</xdr:rowOff>
    </xdr:to>
    <xdr:pic>
      <xdr:nvPicPr>
        <xdr:cNvPr id="53" name="Picture 52">
          <a:extLst>
            <a:ext uri="{FF2B5EF4-FFF2-40B4-BE49-F238E27FC236}">
              <a16:creationId xmlns:a16="http://schemas.microsoft.com/office/drawing/2014/main" id="{3682E8EB-71EE-46B4-B5BE-D39AD5DB5E2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468769" y="12620487"/>
          <a:ext cx="137617" cy="118718"/>
        </a:xfrm>
        <a:prstGeom prst="rect">
          <a:avLst/>
        </a:prstGeom>
      </xdr:spPr>
    </xdr:pic>
    <xdr:clientData/>
  </xdr:twoCellAnchor>
  <xdr:twoCellAnchor editAs="oneCell">
    <xdr:from>
      <xdr:col>0</xdr:col>
      <xdr:colOff>2184951</xdr:colOff>
      <xdr:row>73</xdr:row>
      <xdr:rowOff>31474</xdr:rowOff>
    </xdr:from>
    <xdr:to>
      <xdr:col>0</xdr:col>
      <xdr:colOff>2322568</xdr:colOff>
      <xdr:row>73</xdr:row>
      <xdr:rowOff>150192</xdr:rowOff>
    </xdr:to>
    <xdr:pic>
      <xdr:nvPicPr>
        <xdr:cNvPr id="54" name="Picture 53">
          <a:extLst>
            <a:ext uri="{FF2B5EF4-FFF2-40B4-BE49-F238E27FC236}">
              <a16:creationId xmlns:a16="http://schemas.microsoft.com/office/drawing/2014/main" id="{C1344C3F-8F3B-45EA-9653-AF42A71D3F9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84951" y="12977191"/>
          <a:ext cx="137617" cy="118718"/>
        </a:xfrm>
        <a:prstGeom prst="rect">
          <a:avLst/>
        </a:prstGeom>
      </xdr:spPr>
    </xdr:pic>
    <xdr:clientData/>
  </xdr:twoCellAnchor>
  <xdr:twoCellAnchor editAs="oneCell">
    <xdr:from>
      <xdr:col>0</xdr:col>
      <xdr:colOff>2102677</xdr:colOff>
      <xdr:row>75</xdr:row>
      <xdr:rowOff>26503</xdr:rowOff>
    </xdr:from>
    <xdr:to>
      <xdr:col>0</xdr:col>
      <xdr:colOff>2240294</xdr:colOff>
      <xdr:row>75</xdr:row>
      <xdr:rowOff>145221</xdr:rowOff>
    </xdr:to>
    <xdr:pic>
      <xdr:nvPicPr>
        <xdr:cNvPr id="55" name="Picture 54">
          <a:extLst>
            <a:ext uri="{FF2B5EF4-FFF2-40B4-BE49-F238E27FC236}">
              <a16:creationId xmlns:a16="http://schemas.microsoft.com/office/drawing/2014/main" id="{36A921E1-45D3-4692-ADED-FB8C83D91A6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02677" y="13325612"/>
          <a:ext cx="137617" cy="118718"/>
        </a:xfrm>
        <a:prstGeom prst="rect">
          <a:avLst/>
        </a:prstGeom>
      </xdr:spPr>
    </xdr:pic>
    <xdr:clientData/>
  </xdr:twoCellAnchor>
  <xdr:twoCellAnchor editAs="oneCell">
    <xdr:from>
      <xdr:col>0</xdr:col>
      <xdr:colOff>1702903</xdr:colOff>
      <xdr:row>78</xdr:row>
      <xdr:rowOff>29816</xdr:rowOff>
    </xdr:from>
    <xdr:to>
      <xdr:col>0</xdr:col>
      <xdr:colOff>1840520</xdr:colOff>
      <xdr:row>78</xdr:row>
      <xdr:rowOff>148534</xdr:rowOff>
    </xdr:to>
    <xdr:pic>
      <xdr:nvPicPr>
        <xdr:cNvPr id="56" name="Picture 55">
          <a:extLst>
            <a:ext uri="{FF2B5EF4-FFF2-40B4-BE49-F238E27FC236}">
              <a16:creationId xmlns:a16="http://schemas.microsoft.com/office/drawing/2014/main" id="{F16FDE08-9F75-4391-8CA1-09CB640A058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702903" y="13859012"/>
          <a:ext cx="137617" cy="118718"/>
        </a:xfrm>
        <a:prstGeom prst="rect">
          <a:avLst/>
        </a:prstGeom>
      </xdr:spPr>
    </xdr:pic>
    <xdr:clientData/>
  </xdr:twoCellAnchor>
  <xdr:twoCellAnchor editAs="oneCell">
    <xdr:from>
      <xdr:col>0</xdr:col>
      <xdr:colOff>781326</xdr:colOff>
      <xdr:row>84</xdr:row>
      <xdr:rowOff>33131</xdr:rowOff>
    </xdr:from>
    <xdr:to>
      <xdr:col>0</xdr:col>
      <xdr:colOff>918943</xdr:colOff>
      <xdr:row>84</xdr:row>
      <xdr:rowOff>151849</xdr:rowOff>
    </xdr:to>
    <xdr:pic>
      <xdr:nvPicPr>
        <xdr:cNvPr id="57" name="Picture 56">
          <a:extLst>
            <a:ext uri="{FF2B5EF4-FFF2-40B4-BE49-F238E27FC236}">
              <a16:creationId xmlns:a16="http://schemas.microsoft.com/office/drawing/2014/main" id="{1506AEBB-2F04-4A8F-8322-A77B27C6B2E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781326" y="14922501"/>
          <a:ext cx="137617" cy="118718"/>
        </a:xfrm>
        <a:prstGeom prst="rect">
          <a:avLst/>
        </a:prstGeom>
      </xdr:spPr>
    </xdr:pic>
    <xdr:clientData/>
  </xdr:twoCellAnchor>
  <xdr:twoCellAnchor editAs="oneCell">
    <xdr:from>
      <xdr:col>0</xdr:col>
      <xdr:colOff>1046922</xdr:colOff>
      <xdr:row>85</xdr:row>
      <xdr:rowOff>28162</xdr:rowOff>
    </xdr:from>
    <xdr:to>
      <xdr:col>0</xdr:col>
      <xdr:colOff>1184539</xdr:colOff>
      <xdr:row>85</xdr:row>
      <xdr:rowOff>146880</xdr:rowOff>
    </xdr:to>
    <xdr:pic>
      <xdr:nvPicPr>
        <xdr:cNvPr id="58" name="Picture 57">
          <a:extLst>
            <a:ext uri="{FF2B5EF4-FFF2-40B4-BE49-F238E27FC236}">
              <a16:creationId xmlns:a16="http://schemas.microsoft.com/office/drawing/2014/main" id="{42BE310B-A921-48C0-8F12-1F59F3CEFDD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46922" y="15094227"/>
          <a:ext cx="137617" cy="118718"/>
        </a:xfrm>
        <a:prstGeom prst="rect">
          <a:avLst/>
        </a:prstGeom>
      </xdr:spPr>
    </xdr:pic>
    <xdr:clientData/>
  </xdr:twoCellAnchor>
  <xdr:twoCellAnchor editAs="oneCell">
    <xdr:from>
      <xdr:col>0</xdr:col>
      <xdr:colOff>1380434</xdr:colOff>
      <xdr:row>87</xdr:row>
      <xdr:rowOff>35891</xdr:rowOff>
    </xdr:from>
    <xdr:to>
      <xdr:col>0</xdr:col>
      <xdr:colOff>1518051</xdr:colOff>
      <xdr:row>87</xdr:row>
      <xdr:rowOff>154609</xdr:rowOff>
    </xdr:to>
    <xdr:pic>
      <xdr:nvPicPr>
        <xdr:cNvPr id="59" name="Picture 58">
          <a:extLst>
            <a:ext uri="{FF2B5EF4-FFF2-40B4-BE49-F238E27FC236}">
              <a16:creationId xmlns:a16="http://schemas.microsoft.com/office/drawing/2014/main" id="{321891A2-412C-40FE-A709-BBCC080B65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80434" y="15455348"/>
          <a:ext cx="137617" cy="118718"/>
        </a:xfrm>
        <a:prstGeom prst="rect">
          <a:avLst/>
        </a:prstGeom>
      </xdr:spPr>
    </xdr:pic>
    <xdr:clientData/>
  </xdr:twoCellAnchor>
  <xdr:twoCellAnchor editAs="oneCell">
    <xdr:from>
      <xdr:col>0</xdr:col>
      <xdr:colOff>2038073</xdr:colOff>
      <xdr:row>92</xdr:row>
      <xdr:rowOff>30921</xdr:rowOff>
    </xdr:from>
    <xdr:to>
      <xdr:col>0</xdr:col>
      <xdr:colOff>2175690</xdr:colOff>
      <xdr:row>92</xdr:row>
      <xdr:rowOff>149639</xdr:rowOff>
    </xdr:to>
    <xdr:pic>
      <xdr:nvPicPr>
        <xdr:cNvPr id="60" name="Picture 59">
          <a:extLst>
            <a:ext uri="{FF2B5EF4-FFF2-40B4-BE49-F238E27FC236}">
              <a16:creationId xmlns:a16="http://schemas.microsoft.com/office/drawing/2014/main" id="{E9145ADA-E469-4968-9717-F84F3F93E1A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038073" y="16333856"/>
          <a:ext cx="137617" cy="118718"/>
        </a:xfrm>
        <a:prstGeom prst="rect">
          <a:avLst/>
        </a:prstGeom>
      </xdr:spPr>
    </xdr:pic>
    <xdr:clientData/>
  </xdr:twoCellAnchor>
  <xdr:twoCellAnchor editAs="oneCell">
    <xdr:from>
      <xdr:col>0</xdr:col>
      <xdr:colOff>2513495</xdr:colOff>
      <xdr:row>93</xdr:row>
      <xdr:rowOff>31474</xdr:rowOff>
    </xdr:from>
    <xdr:to>
      <xdr:col>0</xdr:col>
      <xdr:colOff>2651112</xdr:colOff>
      <xdr:row>93</xdr:row>
      <xdr:rowOff>150192</xdr:rowOff>
    </xdr:to>
    <xdr:pic>
      <xdr:nvPicPr>
        <xdr:cNvPr id="61" name="Picture 60">
          <a:extLst>
            <a:ext uri="{FF2B5EF4-FFF2-40B4-BE49-F238E27FC236}">
              <a16:creationId xmlns:a16="http://schemas.microsoft.com/office/drawing/2014/main" id="{3B43AB6B-2C47-47A2-A34F-B951252E3B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513495" y="16511104"/>
          <a:ext cx="137617" cy="118718"/>
        </a:xfrm>
        <a:prstGeom prst="rect">
          <a:avLst/>
        </a:prstGeom>
      </xdr:spPr>
    </xdr:pic>
    <xdr:clientData/>
  </xdr:twoCellAnchor>
  <xdr:twoCellAnchor editAs="oneCell">
    <xdr:from>
      <xdr:col>0</xdr:col>
      <xdr:colOff>2155135</xdr:colOff>
      <xdr:row>94</xdr:row>
      <xdr:rowOff>29265</xdr:rowOff>
    </xdr:from>
    <xdr:to>
      <xdr:col>0</xdr:col>
      <xdr:colOff>2292752</xdr:colOff>
      <xdr:row>94</xdr:row>
      <xdr:rowOff>147983</xdr:rowOff>
    </xdr:to>
    <xdr:pic>
      <xdr:nvPicPr>
        <xdr:cNvPr id="62" name="Picture 61">
          <a:extLst>
            <a:ext uri="{FF2B5EF4-FFF2-40B4-BE49-F238E27FC236}">
              <a16:creationId xmlns:a16="http://schemas.microsoft.com/office/drawing/2014/main" id="{BA22B044-0DA8-4592-A51F-5185F1D817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55135" y="16685591"/>
          <a:ext cx="137617" cy="118718"/>
        </a:xfrm>
        <a:prstGeom prst="rect">
          <a:avLst/>
        </a:prstGeom>
      </xdr:spPr>
    </xdr:pic>
    <xdr:clientData/>
  </xdr:twoCellAnchor>
  <xdr:twoCellAnchor editAs="oneCell">
    <xdr:from>
      <xdr:col>0</xdr:col>
      <xdr:colOff>1380435</xdr:colOff>
      <xdr:row>102</xdr:row>
      <xdr:rowOff>27609</xdr:rowOff>
    </xdr:from>
    <xdr:to>
      <xdr:col>0</xdr:col>
      <xdr:colOff>1518052</xdr:colOff>
      <xdr:row>102</xdr:row>
      <xdr:rowOff>146327</xdr:rowOff>
    </xdr:to>
    <xdr:pic>
      <xdr:nvPicPr>
        <xdr:cNvPr id="63" name="Picture 62">
          <a:extLst>
            <a:ext uri="{FF2B5EF4-FFF2-40B4-BE49-F238E27FC236}">
              <a16:creationId xmlns:a16="http://schemas.microsoft.com/office/drawing/2014/main" id="{941D6812-6991-4A39-968D-A5DA5BF8956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80435" y="18097500"/>
          <a:ext cx="137617" cy="118718"/>
        </a:xfrm>
        <a:prstGeom prst="rect">
          <a:avLst/>
        </a:prstGeom>
      </xdr:spPr>
    </xdr:pic>
    <xdr:clientData/>
  </xdr:twoCellAnchor>
  <xdr:twoCellAnchor editAs="oneCell">
    <xdr:from>
      <xdr:col>0</xdr:col>
      <xdr:colOff>436770</xdr:colOff>
      <xdr:row>103</xdr:row>
      <xdr:rowOff>22639</xdr:rowOff>
    </xdr:from>
    <xdr:to>
      <xdr:col>0</xdr:col>
      <xdr:colOff>574387</xdr:colOff>
      <xdr:row>103</xdr:row>
      <xdr:rowOff>141357</xdr:rowOff>
    </xdr:to>
    <xdr:pic>
      <xdr:nvPicPr>
        <xdr:cNvPr id="64" name="Picture 63">
          <a:extLst>
            <a:ext uri="{FF2B5EF4-FFF2-40B4-BE49-F238E27FC236}">
              <a16:creationId xmlns:a16="http://schemas.microsoft.com/office/drawing/2014/main" id="{30C79229-5B3D-449A-9D27-416461A8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436770" y="18269226"/>
          <a:ext cx="137617" cy="118718"/>
        </a:xfrm>
        <a:prstGeom prst="rect">
          <a:avLst/>
        </a:prstGeom>
      </xdr:spPr>
    </xdr:pic>
    <xdr:clientData/>
  </xdr:twoCellAnchor>
  <xdr:twoCellAnchor editAs="oneCell">
    <xdr:from>
      <xdr:col>0</xdr:col>
      <xdr:colOff>487018</xdr:colOff>
      <xdr:row>104</xdr:row>
      <xdr:rowOff>23191</xdr:rowOff>
    </xdr:from>
    <xdr:to>
      <xdr:col>0</xdr:col>
      <xdr:colOff>624635</xdr:colOff>
      <xdr:row>104</xdr:row>
      <xdr:rowOff>141909</xdr:rowOff>
    </xdr:to>
    <xdr:pic>
      <xdr:nvPicPr>
        <xdr:cNvPr id="65" name="Picture 64">
          <a:extLst>
            <a:ext uri="{FF2B5EF4-FFF2-40B4-BE49-F238E27FC236}">
              <a16:creationId xmlns:a16="http://schemas.microsoft.com/office/drawing/2014/main" id="{B54686A9-CAFA-4F96-B363-C0E17F5BEC5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487018" y="18446474"/>
          <a:ext cx="137617" cy="118718"/>
        </a:xfrm>
        <a:prstGeom prst="rect">
          <a:avLst/>
        </a:prstGeom>
      </xdr:spPr>
    </xdr:pic>
    <xdr:clientData/>
  </xdr:twoCellAnchor>
  <xdr:twoCellAnchor editAs="oneCell">
    <xdr:from>
      <xdr:col>0</xdr:col>
      <xdr:colOff>556592</xdr:colOff>
      <xdr:row>105</xdr:row>
      <xdr:rowOff>29265</xdr:rowOff>
    </xdr:from>
    <xdr:to>
      <xdr:col>0</xdr:col>
      <xdr:colOff>694209</xdr:colOff>
      <xdr:row>105</xdr:row>
      <xdr:rowOff>147983</xdr:rowOff>
    </xdr:to>
    <xdr:pic>
      <xdr:nvPicPr>
        <xdr:cNvPr id="66" name="Picture 65">
          <a:extLst>
            <a:ext uri="{FF2B5EF4-FFF2-40B4-BE49-F238E27FC236}">
              <a16:creationId xmlns:a16="http://schemas.microsoft.com/office/drawing/2014/main" id="{11EF3E42-EED9-496F-B458-0BE47FB091C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556592" y="18629243"/>
          <a:ext cx="137617" cy="118718"/>
        </a:xfrm>
        <a:prstGeom prst="rect">
          <a:avLst/>
        </a:prstGeom>
      </xdr:spPr>
    </xdr:pic>
    <xdr:clientData/>
  </xdr:twoCellAnchor>
  <xdr:twoCellAnchor editAs="oneCell">
    <xdr:from>
      <xdr:col>0</xdr:col>
      <xdr:colOff>755926</xdr:colOff>
      <xdr:row>106</xdr:row>
      <xdr:rowOff>29817</xdr:rowOff>
    </xdr:from>
    <xdr:to>
      <xdr:col>0</xdr:col>
      <xdr:colOff>893543</xdr:colOff>
      <xdr:row>106</xdr:row>
      <xdr:rowOff>148535</xdr:rowOff>
    </xdr:to>
    <xdr:pic>
      <xdr:nvPicPr>
        <xdr:cNvPr id="67" name="Picture 66">
          <a:extLst>
            <a:ext uri="{FF2B5EF4-FFF2-40B4-BE49-F238E27FC236}">
              <a16:creationId xmlns:a16="http://schemas.microsoft.com/office/drawing/2014/main" id="{7FB3AD45-97C3-4F32-B374-E2E3FB43A0A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755926" y="18806491"/>
          <a:ext cx="137617" cy="118718"/>
        </a:xfrm>
        <a:prstGeom prst="rect">
          <a:avLst/>
        </a:prstGeom>
      </xdr:spPr>
    </xdr:pic>
    <xdr:clientData/>
  </xdr:twoCellAnchor>
  <xdr:twoCellAnchor editAs="oneCell">
    <xdr:from>
      <xdr:col>0</xdr:col>
      <xdr:colOff>1018761</xdr:colOff>
      <xdr:row>107</xdr:row>
      <xdr:rowOff>30369</xdr:rowOff>
    </xdr:from>
    <xdr:to>
      <xdr:col>0</xdr:col>
      <xdr:colOff>1156378</xdr:colOff>
      <xdr:row>107</xdr:row>
      <xdr:rowOff>149087</xdr:rowOff>
    </xdr:to>
    <xdr:pic>
      <xdr:nvPicPr>
        <xdr:cNvPr id="68" name="Picture 67">
          <a:extLst>
            <a:ext uri="{FF2B5EF4-FFF2-40B4-BE49-F238E27FC236}">
              <a16:creationId xmlns:a16="http://schemas.microsoft.com/office/drawing/2014/main" id="{0B4D8EBB-24CF-4B4F-AE51-C4DB29E4F5A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18761" y="18983739"/>
          <a:ext cx="137617" cy="118718"/>
        </a:xfrm>
        <a:prstGeom prst="rect">
          <a:avLst/>
        </a:prstGeom>
      </xdr:spPr>
    </xdr:pic>
    <xdr:clientData/>
  </xdr:twoCellAnchor>
  <xdr:twoCellAnchor editAs="oneCell">
    <xdr:from>
      <xdr:col>0</xdr:col>
      <xdr:colOff>1871869</xdr:colOff>
      <xdr:row>112</xdr:row>
      <xdr:rowOff>41413</xdr:rowOff>
    </xdr:from>
    <xdr:to>
      <xdr:col>0</xdr:col>
      <xdr:colOff>2009486</xdr:colOff>
      <xdr:row>112</xdr:row>
      <xdr:rowOff>160131</xdr:rowOff>
    </xdr:to>
    <xdr:pic>
      <xdr:nvPicPr>
        <xdr:cNvPr id="69" name="Picture 68">
          <a:extLst>
            <a:ext uri="{FF2B5EF4-FFF2-40B4-BE49-F238E27FC236}">
              <a16:creationId xmlns:a16="http://schemas.microsoft.com/office/drawing/2014/main" id="{6B788C79-D257-4131-A8B7-6D5446751F4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871869" y="19878261"/>
          <a:ext cx="137617" cy="118718"/>
        </a:xfrm>
        <a:prstGeom prst="rect">
          <a:avLst/>
        </a:prstGeom>
      </xdr:spPr>
    </xdr:pic>
    <xdr:clientData/>
  </xdr:twoCellAnchor>
  <xdr:twoCellAnchor editAs="oneCell">
    <xdr:from>
      <xdr:col>0</xdr:col>
      <xdr:colOff>2609022</xdr:colOff>
      <xdr:row>121</xdr:row>
      <xdr:rowOff>33131</xdr:rowOff>
    </xdr:from>
    <xdr:to>
      <xdr:col>0</xdr:col>
      <xdr:colOff>2746639</xdr:colOff>
      <xdr:row>121</xdr:row>
      <xdr:rowOff>151849</xdr:rowOff>
    </xdr:to>
    <xdr:pic>
      <xdr:nvPicPr>
        <xdr:cNvPr id="70" name="Picture 69">
          <a:extLst>
            <a:ext uri="{FF2B5EF4-FFF2-40B4-BE49-F238E27FC236}">
              <a16:creationId xmlns:a16="http://schemas.microsoft.com/office/drawing/2014/main" id="{0C1FEA9D-5D72-4DEB-BB6C-3F06DF9046B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09022" y="21460240"/>
          <a:ext cx="137617" cy="118718"/>
        </a:xfrm>
        <a:prstGeom prst="rect">
          <a:avLst/>
        </a:prstGeom>
      </xdr:spPr>
    </xdr:pic>
    <xdr:clientData/>
  </xdr:twoCellAnchor>
  <xdr:twoCellAnchor editAs="oneCell">
    <xdr:from>
      <xdr:col>0</xdr:col>
      <xdr:colOff>2308640</xdr:colOff>
      <xdr:row>122</xdr:row>
      <xdr:rowOff>30923</xdr:rowOff>
    </xdr:from>
    <xdr:to>
      <xdr:col>0</xdr:col>
      <xdr:colOff>2446257</xdr:colOff>
      <xdr:row>122</xdr:row>
      <xdr:rowOff>149641</xdr:rowOff>
    </xdr:to>
    <xdr:pic>
      <xdr:nvPicPr>
        <xdr:cNvPr id="71" name="Picture 70">
          <a:extLst>
            <a:ext uri="{FF2B5EF4-FFF2-40B4-BE49-F238E27FC236}">
              <a16:creationId xmlns:a16="http://schemas.microsoft.com/office/drawing/2014/main" id="{A8AB95C7-D957-489B-96A5-F733E056EF6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308640" y="21634727"/>
          <a:ext cx="137617" cy="118718"/>
        </a:xfrm>
        <a:prstGeom prst="rect">
          <a:avLst/>
        </a:prstGeom>
      </xdr:spPr>
    </xdr:pic>
    <xdr:clientData/>
  </xdr:twoCellAnchor>
  <xdr:twoCellAnchor editAs="oneCell">
    <xdr:from>
      <xdr:col>0</xdr:col>
      <xdr:colOff>2626692</xdr:colOff>
      <xdr:row>123</xdr:row>
      <xdr:rowOff>34235</xdr:rowOff>
    </xdr:from>
    <xdr:to>
      <xdr:col>0</xdr:col>
      <xdr:colOff>2764309</xdr:colOff>
      <xdr:row>123</xdr:row>
      <xdr:rowOff>152953</xdr:rowOff>
    </xdr:to>
    <xdr:pic>
      <xdr:nvPicPr>
        <xdr:cNvPr id="72" name="Picture 71">
          <a:extLst>
            <a:ext uri="{FF2B5EF4-FFF2-40B4-BE49-F238E27FC236}">
              <a16:creationId xmlns:a16="http://schemas.microsoft.com/office/drawing/2014/main" id="{57AA00DE-6F8C-4AC8-86BC-C1BF6A2D08E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26692" y="21814735"/>
          <a:ext cx="137617" cy="118718"/>
        </a:xfrm>
        <a:prstGeom prst="rect">
          <a:avLst/>
        </a:prstGeom>
      </xdr:spPr>
    </xdr:pic>
    <xdr:clientData/>
  </xdr:twoCellAnchor>
  <xdr:twoCellAnchor editAs="oneCell">
    <xdr:from>
      <xdr:col>0</xdr:col>
      <xdr:colOff>2290418</xdr:colOff>
      <xdr:row>127</xdr:row>
      <xdr:rowOff>34787</xdr:rowOff>
    </xdr:from>
    <xdr:to>
      <xdr:col>0</xdr:col>
      <xdr:colOff>2428035</xdr:colOff>
      <xdr:row>127</xdr:row>
      <xdr:rowOff>153505</xdr:rowOff>
    </xdr:to>
    <xdr:pic>
      <xdr:nvPicPr>
        <xdr:cNvPr id="73" name="Picture 72">
          <a:extLst>
            <a:ext uri="{FF2B5EF4-FFF2-40B4-BE49-F238E27FC236}">
              <a16:creationId xmlns:a16="http://schemas.microsoft.com/office/drawing/2014/main" id="{72550146-18D5-418A-93E4-EAEDF68883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290418" y="22522070"/>
          <a:ext cx="137617" cy="118718"/>
        </a:xfrm>
        <a:prstGeom prst="rect">
          <a:avLst/>
        </a:prstGeom>
      </xdr:spPr>
    </xdr:pic>
    <xdr:clientData/>
  </xdr:twoCellAnchor>
  <xdr:twoCellAnchor editAs="oneCell">
    <xdr:from>
      <xdr:col>0</xdr:col>
      <xdr:colOff>2625035</xdr:colOff>
      <xdr:row>128</xdr:row>
      <xdr:rowOff>27057</xdr:rowOff>
    </xdr:from>
    <xdr:to>
      <xdr:col>0</xdr:col>
      <xdr:colOff>2762652</xdr:colOff>
      <xdr:row>128</xdr:row>
      <xdr:rowOff>145775</xdr:rowOff>
    </xdr:to>
    <xdr:pic>
      <xdr:nvPicPr>
        <xdr:cNvPr id="74" name="Picture 73">
          <a:extLst>
            <a:ext uri="{FF2B5EF4-FFF2-40B4-BE49-F238E27FC236}">
              <a16:creationId xmlns:a16="http://schemas.microsoft.com/office/drawing/2014/main" id="{301AD500-C353-482A-8329-3C090DEF2B2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25035" y="22691035"/>
          <a:ext cx="137617" cy="118718"/>
        </a:xfrm>
        <a:prstGeom prst="rect">
          <a:avLst/>
        </a:prstGeom>
      </xdr:spPr>
    </xdr:pic>
    <xdr:clientData/>
  </xdr:twoCellAnchor>
  <xdr:twoCellAnchor editAs="oneCell">
    <xdr:from>
      <xdr:col>0</xdr:col>
      <xdr:colOff>1010478</xdr:colOff>
      <xdr:row>133</xdr:row>
      <xdr:rowOff>35891</xdr:rowOff>
    </xdr:from>
    <xdr:to>
      <xdr:col>0</xdr:col>
      <xdr:colOff>1148095</xdr:colOff>
      <xdr:row>133</xdr:row>
      <xdr:rowOff>154609</xdr:rowOff>
    </xdr:to>
    <xdr:pic>
      <xdr:nvPicPr>
        <xdr:cNvPr id="75" name="Picture 74">
          <a:extLst>
            <a:ext uri="{FF2B5EF4-FFF2-40B4-BE49-F238E27FC236}">
              <a16:creationId xmlns:a16="http://schemas.microsoft.com/office/drawing/2014/main" id="{651EB568-2952-4EAC-AA7C-89BDD6F1A9E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10478" y="23583348"/>
          <a:ext cx="137617" cy="118718"/>
        </a:xfrm>
        <a:prstGeom prst="rect">
          <a:avLst/>
        </a:prstGeom>
      </xdr:spPr>
    </xdr:pic>
    <xdr:clientData/>
  </xdr:twoCellAnchor>
  <xdr:twoCellAnchor editAs="oneCell">
    <xdr:from>
      <xdr:col>0</xdr:col>
      <xdr:colOff>1833769</xdr:colOff>
      <xdr:row>134</xdr:row>
      <xdr:rowOff>22639</xdr:rowOff>
    </xdr:from>
    <xdr:to>
      <xdr:col>0</xdr:col>
      <xdr:colOff>1971386</xdr:colOff>
      <xdr:row>134</xdr:row>
      <xdr:rowOff>141357</xdr:rowOff>
    </xdr:to>
    <xdr:pic>
      <xdr:nvPicPr>
        <xdr:cNvPr id="76" name="Picture 75">
          <a:extLst>
            <a:ext uri="{FF2B5EF4-FFF2-40B4-BE49-F238E27FC236}">
              <a16:creationId xmlns:a16="http://schemas.microsoft.com/office/drawing/2014/main" id="{B65615F4-A582-4B3A-B34B-FC03255F182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833769" y="23746791"/>
          <a:ext cx="137617" cy="1187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6"/>
  <sheetViews>
    <sheetView showRowColHeaders="0" tabSelected="1" showOutlineSymbols="0" showWhiteSpace="0" zoomScaleNormal="100" workbookViewId="0">
      <selection activeCell="G21" sqref="G21"/>
    </sheetView>
  </sheetViews>
  <sheetFormatPr defaultRowHeight="14.25" x14ac:dyDescent="0.2"/>
  <cols>
    <col min="1" max="1" width="50.625" customWidth="1"/>
    <col min="2" max="2" width="28.375" bestFit="1" customWidth="1"/>
    <col min="3" max="3" width="13" bestFit="1" customWidth="1"/>
  </cols>
  <sheetData>
    <row r="1" spans="1:5" ht="15" x14ac:dyDescent="0.25">
      <c r="A1" s="41" t="s">
        <v>276</v>
      </c>
      <c r="B1" s="41"/>
      <c r="C1" s="41"/>
      <c r="E1" t="s">
        <v>263</v>
      </c>
    </row>
    <row r="2" spans="1:5" x14ac:dyDescent="0.2">
      <c r="A2" t="s">
        <v>120</v>
      </c>
      <c r="B2" s="20"/>
      <c r="C2" s="2"/>
      <c r="D2" s="5"/>
      <c r="E2" t="s">
        <v>265</v>
      </c>
    </row>
    <row r="3" spans="1:5" x14ac:dyDescent="0.2">
      <c r="A3" t="s">
        <v>3</v>
      </c>
      <c r="B3" s="31"/>
      <c r="C3" s="2"/>
      <c r="D3" s="4"/>
      <c r="E3" t="s">
        <v>266</v>
      </c>
    </row>
    <row r="4" spans="1:5" x14ac:dyDescent="0.2">
      <c r="A4" t="s">
        <v>10</v>
      </c>
      <c r="B4" s="31"/>
      <c r="C4" s="2"/>
      <c r="D4" s="8"/>
      <c r="E4" t="s">
        <v>264</v>
      </c>
    </row>
    <row r="5" spans="1:5" x14ac:dyDescent="0.2">
      <c r="A5" t="s">
        <v>121</v>
      </c>
      <c r="B5" s="32"/>
      <c r="C5" s="2"/>
      <c r="D5" s="3"/>
      <c r="E5" t="s">
        <v>267</v>
      </c>
    </row>
    <row r="6" spans="1:5" x14ac:dyDescent="0.2">
      <c r="A6" t="s">
        <v>122</v>
      </c>
      <c r="B6" s="33"/>
      <c r="C6" s="2"/>
    </row>
    <row r="7" spans="1:5" x14ac:dyDescent="0.2">
      <c r="A7" t="s">
        <v>5</v>
      </c>
      <c r="B7" s="33"/>
      <c r="C7" s="2"/>
    </row>
    <row r="8" spans="1:5" x14ac:dyDescent="0.2">
      <c r="A8" t="s">
        <v>123</v>
      </c>
      <c r="B8" s="33"/>
      <c r="C8" s="2"/>
    </row>
    <row r="9" spans="1:5" x14ac:dyDescent="0.2">
      <c r="A9" t="s">
        <v>6</v>
      </c>
      <c r="B9" s="33"/>
      <c r="C9" s="2"/>
    </row>
    <row r="10" spans="1:5" x14ac:dyDescent="0.2">
      <c r="A10" t="s">
        <v>125</v>
      </c>
      <c r="B10" s="34"/>
      <c r="C10" s="7"/>
    </row>
    <row r="11" spans="1:5" x14ac:dyDescent="0.2">
      <c r="A11" t="s">
        <v>271</v>
      </c>
      <c r="B11" s="35"/>
      <c r="C11" s="7"/>
    </row>
    <row r="12" spans="1:5" x14ac:dyDescent="0.2">
      <c r="A12" t="s">
        <v>29</v>
      </c>
      <c r="B12" s="36"/>
      <c r="C12" s="7"/>
    </row>
    <row r="13" spans="1:5" x14ac:dyDescent="0.2">
      <c r="A13" t="s">
        <v>126</v>
      </c>
      <c r="B13" s="34"/>
      <c r="C13" s="7"/>
    </row>
    <row r="14" spans="1:5" x14ac:dyDescent="0.2">
      <c r="A14" t="s">
        <v>268</v>
      </c>
      <c r="B14" s="37"/>
      <c r="C14" s="7"/>
    </row>
    <row r="15" spans="1:5" x14ac:dyDescent="0.2">
      <c r="A15" t="s">
        <v>269</v>
      </c>
      <c r="B15" s="37"/>
      <c r="C15" s="7"/>
    </row>
    <row r="16" spans="1:5" x14ac:dyDescent="0.2">
      <c r="A16" t="s">
        <v>270</v>
      </c>
      <c r="B16" s="38"/>
      <c r="C16" s="7"/>
    </row>
    <row r="17" spans="1:3" x14ac:dyDescent="0.2">
      <c r="A17" t="s">
        <v>127</v>
      </c>
      <c r="B17" s="37"/>
      <c r="C17" s="7"/>
    </row>
    <row r="18" spans="1:3" x14ac:dyDescent="0.2">
      <c r="A18" t="s">
        <v>128</v>
      </c>
      <c r="B18" s="34"/>
      <c r="C18" s="7"/>
    </row>
    <row r="19" spans="1:3" x14ac:dyDescent="0.2">
      <c r="A19" t="s">
        <v>129</v>
      </c>
      <c r="B19" s="38"/>
      <c r="C19" s="7"/>
    </row>
    <row r="20" spans="1:3" x14ac:dyDescent="0.2">
      <c r="A20" t="s">
        <v>130</v>
      </c>
      <c r="B20" s="37"/>
      <c r="C20" s="7"/>
    </row>
    <row r="21" spans="1:3" x14ac:dyDescent="0.2">
      <c r="A21" t="s">
        <v>131</v>
      </c>
      <c r="B21" s="38"/>
      <c r="C21" s="7"/>
    </row>
    <row r="22" spans="1:3" x14ac:dyDescent="0.2">
      <c r="A22" t="s">
        <v>132</v>
      </c>
      <c r="B22" s="38"/>
      <c r="C22" s="7"/>
    </row>
    <row r="23" spans="1:3" x14ac:dyDescent="0.2">
      <c r="A23" t="s">
        <v>133</v>
      </c>
      <c r="B23" s="37"/>
      <c r="C23" s="7"/>
    </row>
    <row r="24" spans="1:3" x14ac:dyDescent="0.2">
      <c r="A24" t="s">
        <v>0</v>
      </c>
      <c r="B24" t="s">
        <v>0</v>
      </c>
    </row>
    <row r="25" spans="1:3" ht="18" x14ac:dyDescent="0.25">
      <c r="A25" t="s">
        <v>1</v>
      </c>
      <c r="B25" s="30" t="s">
        <v>277</v>
      </c>
      <c r="C25" s="30" t="s">
        <v>278</v>
      </c>
    </row>
    <row r="26" spans="1:3" ht="15" x14ac:dyDescent="0.25">
      <c r="A26" s="1" t="s">
        <v>2</v>
      </c>
      <c r="B26" s="1" t="s">
        <v>0</v>
      </c>
      <c r="C26" s="1" t="s">
        <v>0</v>
      </c>
    </row>
    <row r="27" spans="1:3" x14ac:dyDescent="0.2">
      <c r="A27" t="s">
        <v>3</v>
      </c>
      <c r="B27" s="39">
        <f>B3</f>
        <v>0</v>
      </c>
      <c r="C27" s="3"/>
    </row>
    <row r="28" spans="1:3" x14ac:dyDescent="0.2">
      <c r="A28" t="s">
        <v>4</v>
      </c>
      <c r="B28" s="39">
        <f>B16</f>
        <v>0</v>
      </c>
      <c r="C28" s="3"/>
    </row>
    <row r="29" spans="1:3" x14ac:dyDescent="0.2">
      <c r="A29" t="s">
        <v>5</v>
      </c>
      <c r="B29" s="39">
        <f>B7</f>
        <v>0</v>
      </c>
      <c r="C29" s="3"/>
    </row>
    <row r="30" spans="1:3" x14ac:dyDescent="0.2">
      <c r="A30" t="s">
        <v>6</v>
      </c>
      <c r="B30" s="39">
        <f>B9</f>
        <v>0</v>
      </c>
      <c r="C30" s="3"/>
    </row>
    <row r="31" spans="1:3" x14ac:dyDescent="0.2">
      <c r="A31" t="s">
        <v>7</v>
      </c>
      <c r="B31" s="40"/>
      <c r="C31" s="3"/>
    </row>
    <row r="32" spans="1:3" x14ac:dyDescent="0.2">
      <c r="A32" t="s">
        <v>8</v>
      </c>
      <c r="B32" s="40"/>
      <c r="C32" s="3"/>
    </row>
    <row r="33" spans="1:3" x14ac:dyDescent="0.2">
      <c r="A33" t="s">
        <v>9</v>
      </c>
      <c r="B33" s="22"/>
      <c r="C33" s="3"/>
    </row>
    <row r="34" spans="1:3" x14ac:dyDescent="0.2">
      <c r="A34" t="s">
        <v>10</v>
      </c>
      <c r="B34" s="9">
        <f>B4</f>
        <v>0</v>
      </c>
      <c r="C34" s="3"/>
    </row>
    <row r="35" spans="1:3" x14ac:dyDescent="0.2">
      <c r="A35" t="s">
        <v>11</v>
      </c>
      <c r="B35" s="22"/>
      <c r="C35" s="3"/>
    </row>
    <row r="36" spans="1:3" x14ac:dyDescent="0.2">
      <c r="A36" t="s">
        <v>12</v>
      </c>
      <c r="B36" s="22"/>
      <c r="C36" s="3"/>
    </row>
    <row r="37" spans="1:3" x14ac:dyDescent="0.2">
      <c r="A37" t="s">
        <v>13</v>
      </c>
      <c r="B37" s="21"/>
      <c r="C37" s="3"/>
    </row>
    <row r="38" spans="1:3" x14ac:dyDescent="0.2">
      <c r="A38" t="s">
        <v>14</v>
      </c>
      <c r="B38" s="22"/>
      <c r="C38" s="3"/>
    </row>
    <row r="39" spans="1:3" x14ac:dyDescent="0.2">
      <c r="A39" t="s">
        <v>15</v>
      </c>
      <c r="B39" s="22"/>
      <c r="C39" s="3"/>
    </row>
    <row r="40" spans="1:3" ht="15" x14ac:dyDescent="0.25">
      <c r="A40" s="1" t="s">
        <v>16</v>
      </c>
      <c r="B40" s="1" t="s">
        <v>0</v>
      </c>
      <c r="C40" s="1" t="s">
        <v>0</v>
      </c>
    </row>
    <row r="41" spans="1:3" x14ac:dyDescent="0.2">
      <c r="A41" t="s">
        <v>272</v>
      </c>
      <c r="B41" s="10">
        <f>(B45-B44)/7</f>
        <v>0</v>
      </c>
      <c r="C41" s="10">
        <f>(C45-C44)/7</f>
        <v>0</v>
      </c>
    </row>
    <row r="42" spans="1:3" x14ac:dyDescent="0.2">
      <c r="A42" t="s">
        <v>280</v>
      </c>
      <c r="B42" s="10">
        <f>(B47-B46)/7</f>
        <v>0</v>
      </c>
      <c r="C42" s="10">
        <f>(C47-C46)/7</f>
        <v>0</v>
      </c>
    </row>
    <row r="43" spans="1:3" x14ac:dyDescent="0.2">
      <c r="A43" t="s">
        <v>17</v>
      </c>
      <c r="B43" s="23"/>
      <c r="C43" s="23"/>
    </row>
    <row r="44" spans="1:3" x14ac:dyDescent="0.2">
      <c r="A44" t="s">
        <v>18</v>
      </c>
      <c r="B44" s="23"/>
      <c r="C44" s="23"/>
    </row>
    <row r="45" spans="1:3" x14ac:dyDescent="0.2">
      <c r="A45" t="s">
        <v>19</v>
      </c>
      <c r="B45" s="23"/>
      <c r="C45" s="23"/>
    </row>
    <row r="46" spans="1:3" x14ac:dyDescent="0.2">
      <c r="A46" t="s">
        <v>20</v>
      </c>
      <c r="B46" s="5">
        <f>B14</f>
        <v>0</v>
      </c>
      <c r="C46" s="23"/>
    </row>
    <row r="47" spans="1:3" x14ac:dyDescent="0.2">
      <c r="A47" t="s">
        <v>21</v>
      </c>
      <c r="B47" s="5">
        <f>B15</f>
        <v>0</v>
      </c>
      <c r="C47" s="23"/>
    </row>
    <row r="48" spans="1:3" x14ac:dyDescent="0.2">
      <c r="A48" t="s">
        <v>22</v>
      </c>
      <c r="B48" s="23"/>
      <c r="C48" s="23"/>
    </row>
    <row r="49" spans="1:3" x14ac:dyDescent="0.2">
      <c r="A49" t="s">
        <v>23</v>
      </c>
      <c r="B49" s="23"/>
      <c r="C49" s="23"/>
    </row>
    <row r="50" spans="1:3" x14ac:dyDescent="0.2">
      <c r="A50" t="s">
        <v>24</v>
      </c>
      <c r="B50" s="23"/>
      <c r="C50" s="23"/>
    </row>
    <row r="51" spans="1:3" x14ac:dyDescent="0.2">
      <c r="A51" t="s">
        <v>25</v>
      </c>
      <c r="B51" s="10">
        <f>(B50-B43)/7</f>
        <v>0</v>
      </c>
      <c r="C51" s="10">
        <f>(C50-C43)/7</f>
        <v>0</v>
      </c>
    </row>
    <row r="52" spans="1:3" x14ac:dyDescent="0.2">
      <c r="A52" t="s">
        <v>26</v>
      </c>
      <c r="B52" s="17" t="e">
        <f>((B50-B43)-(B50-B43))/(B50-B43)</f>
        <v>#DIV/0!</v>
      </c>
      <c r="C52" s="17" t="e">
        <f>((C50-C43)-(C50-C43))/(C50-C43)</f>
        <v>#DIV/0!</v>
      </c>
    </row>
    <row r="53" spans="1:3" x14ac:dyDescent="0.2">
      <c r="A53" t="s">
        <v>275</v>
      </c>
      <c r="B53" s="24"/>
      <c r="C53" s="24"/>
    </row>
    <row r="54" spans="1:3" ht="15" x14ac:dyDescent="0.25">
      <c r="A54" t="s">
        <v>27</v>
      </c>
      <c r="B54" s="25" t="s">
        <v>263</v>
      </c>
      <c r="C54" s="25" t="s">
        <v>263</v>
      </c>
    </row>
    <row r="55" spans="1:3" ht="15" x14ac:dyDescent="0.25">
      <c r="A55" s="1" t="s">
        <v>28</v>
      </c>
      <c r="B55" s="1" t="s">
        <v>0</v>
      </c>
      <c r="C55" s="1" t="s">
        <v>0</v>
      </c>
    </row>
    <row r="56" spans="1:3" x14ac:dyDescent="0.2">
      <c r="A56" t="s">
        <v>29</v>
      </c>
      <c r="B56" s="15">
        <f>B12</f>
        <v>0</v>
      </c>
      <c r="C56" s="26"/>
    </row>
    <row r="57" spans="1:3" x14ac:dyDescent="0.2">
      <c r="A57" t="s">
        <v>30</v>
      </c>
      <c r="B57" s="17" t="e">
        <f>(B56-B56)/B56</f>
        <v>#DIV/0!</v>
      </c>
      <c r="C57" s="17" t="e">
        <f>(C56-C56)/C56</f>
        <v>#DIV/0!</v>
      </c>
    </row>
    <row r="58" spans="1:3" x14ac:dyDescent="0.2">
      <c r="A58" t="s">
        <v>31</v>
      </c>
      <c r="B58" s="11">
        <f>B56-B56</f>
        <v>0</v>
      </c>
      <c r="C58" s="11">
        <f>C56-C56</f>
        <v>0</v>
      </c>
    </row>
    <row r="59" spans="1:3" x14ac:dyDescent="0.2">
      <c r="A59" t="s">
        <v>32</v>
      </c>
      <c r="B59" s="27"/>
      <c r="C59" s="27"/>
    </row>
    <row r="60" spans="1:3" x14ac:dyDescent="0.2">
      <c r="A60" t="s">
        <v>33</v>
      </c>
      <c r="B60" s="27"/>
      <c r="C60" s="27"/>
    </row>
    <row r="61" spans="1:3" x14ac:dyDescent="0.2">
      <c r="A61" t="s">
        <v>34</v>
      </c>
      <c r="B61" s="27"/>
      <c r="C61" s="27"/>
    </row>
    <row r="62" spans="1:3" x14ac:dyDescent="0.2">
      <c r="A62" t="s">
        <v>35</v>
      </c>
      <c r="B62" s="27"/>
      <c r="C62" s="27"/>
    </row>
    <row r="63" spans="1:3" ht="15" x14ac:dyDescent="0.25">
      <c r="A63" t="s">
        <v>36</v>
      </c>
      <c r="B63" s="25" t="s">
        <v>263</v>
      </c>
      <c r="C63" s="25" t="s">
        <v>263</v>
      </c>
    </row>
    <row r="64" spans="1:3" x14ac:dyDescent="0.2">
      <c r="A64" t="s">
        <v>37</v>
      </c>
      <c r="B64" s="13" t="e">
        <f>B56/$B112</f>
        <v>#DIV/0!</v>
      </c>
      <c r="C64" s="13" t="e">
        <f>C56/$B112</f>
        <v>#DIV/0!</v>
      </c>
    </row>
    <row r="65" spans="1:3" ht="15" x14ac:dyDescent="0.25">
      <c r="A65" s="1" t="s">
        <v>38</v>
      </c>
      <c r="B65" s="1" t="s">
        <v>0</v>
      </c>
      <c r="C65" s="1" t="s">
        <v>0</v>
      </c>
    </row>
    <row r="66" spans="1:3" x14ac:dyDescent="0.2">
      <c r="A66" t="s">
        <v>39</v>
      </c>
      <c r="B66" s="27"/>
      <c r="C66" s="27"/>
    </row>
    <row r="67" spans="1:3" x14ac:dyDescent="0.2">
      <c r="A67" t="s">
        <v>40</v>
      </c>
      <c r="B67" s="27"/>
      <c r="C67" s="27"/>
    </row>
    <row r="68" spans="1:3" x14ac:dyDescent="0.2">
      <c r="A68" t="s">
        <v>41</v>
      </c>
      <c r="B68" s="27"/>
      <c r="C68" s="27"/>
    </row>
    <row r="69" spans="1:3" x14ac:dyDescent="0.2">
      <c r="A69" t="s">
        <v>42</v>
      </c>
      <c r="B69" s="27"/>
      <c r="C69" s="27"/>
    </row>
    <row r="70" spans="1:3" x14ac:dyDescent="0.2">
      <c r="A70" t="s">
        <v>43</v>
      </c>
      <c r="B70" s="18" t="e">
        <f>(B68/B56)</f>
        <v>#DIV/0!</v>
      </c>
      <c r="C70" s="18" t="e">
        <f>(C68/C56)</f>
        <v>#DIV/0!</v>
      </c>
    </row>
    <row r="71" spans="1:3" x14ac:dyDescent="0.2">
      <c r="A71" t="s">
        <v>44</v>
      </c>
      <c r="B71" s="18" t="e">
        <f>(B66-B66)/B66</f>
        <v>#DIV/0!</v>
      </c>
      <c r="C71" s="18" t="e">
        <f>(C66-C66)/C66</f>
        <v>#DIV/0!</v>
      </c>
    </row>
    <row r="72" spans="1:3" x14ac:dyDescent="0.2">
      <c r="A72" t="s">
        <v>45</v>
      </c>
      <c r="B72" s="18" t="e">
        <f>B73/$B67</f>
        <v>#DIV/0!</v>
      </c>
      <c r="C72" s="18" t="e">
        <f>C73/$B67</f>
        <v>#DIV/0!</v>
      </c>
    </row>
    <row r="73" spans="1:3" x14ac:dyDescent="0.2">
      <c r="A73" t="s">
        <v>46</v>
      </c>
      <c r="B73" s="27"/>
      <c r="C73" s="27"/>
    </row>
    <row r="74" spans="1:3" x14ac:dyDescent="0.2">
      <c r="A74" t="s">
        <v>47</v>
      </c>
      <c r="B74" s="18" t="e">
        <f>B75/$B67</f>
        <v>#DIV/0!</v>
      </c>
      <c r="C74" s="18" t="e">
        <f>C75/$B67</f>
        <v>#DIV/0!</v>
      </c>
    </row>
    <row r="75" spans="1:3" x14ac:dyDescent="0.2">
      <c r="A75" t="s">
        <v>48</v>
      </c>
      <c r="B75" s="27"/>
      <c r="C75" s="27"/>
    </row>
    <row r="76" spans="1:3" x14ac:dyDescent="0.2">
      <c r="A76" t="s">
        <v>49</v>
      </c>
      <c r="B76" s="18" t="e">
        <f>B77/$B67</f>
        <v>#DIV/0!</v>
      </c>
      <c r="C76" s="18" t="e">
        <f>C77/$B67</f>
        <v>#DIV/0!</v>
      </c>
    </row>
    <row r="77" spans="1:3" x14ac:dyDescent="0.2">
      <c r="A77" t="s">
        <v>50</v>
      </c>
      <c r="B77" s="27"/>
      <c r="C77" s="27"/>
    </row>
    <row r="78" spans="1:3" ht="15" x14ac:dyDescent="0.25">
      <c r="A78" s="1" t="s">
        <v>51</v>
      </c>
      <c r="B78" s="1" t="s">
        <v>0</v>
      </c>
      <c r="C78" s="1" t="s">
        <v>0</v>
      </c>
    </row>
    <row r="79" spans="1:3" x14ac:dyDescent="0.2">
      <c r="A79" t="s">
        <v>52</v>
      </c>
      <c r="B79" s="11">
        <f>SUM(B80:B81)</f>
        <v>0</v>
      </c>
      <c r="C79" s="11">
        <f>SUM(C80:C81)</f>
        <v>0</v>
      </c>
    </row>
    <row r="80" spans="1:3" x14ac:dyDescent="0.2">
      <c r="A80" t="s">
        <v>53</v>
      </c>
      <c r="B80" s="27"/>
      <c r="C80" s="27"/>
    </row>
    <row r="81" spans="1:5" x14ac:dyDescent="0.2">
      <c r="A81" t="s">
        <v>54</v>
      </c>
      <c r="B81" s="27"/>
      <c r="C81" s="27"/>
    </row>
    <row r="82" spans="1:5" x14ac:dyDescent="0.2">
      <c r="A82" t="s">
        <v>55</v>
      </c>
      <c r="B82" s="27"/>
      <c r="C82" s="27"/>
    </row>
    <row r="83" spans="1:5" x14ac:dyDescent="0.2">
      <c r="A83" t="s">
        <v>56</v>
      </c>
      <c r="B83" s="27"/>
      <c r="C83" s="27"/>
    </row>
    <row r="84" spans="1:5" x14ac:dyDescent="0.2">
      <c r="A84" t="s">
        <v>57</v>
      </c>
      <c r="B84" s="27"/>
      <c r="C84" s="27"/>
    </row>
    <row r="85" spans="1:5" x14ac:dyDescent="0.2">
      <c r="A85" t="s">
        <v>58</v>
      </c>
      <c r="B85" s="18" t="e">
        <f>(SUM(B80:B84)/B56)</f>
        <v>#DIV/0!</v>
      </c>
      <c r="C85" s="18" t="e">
        <f>(SUM(C80:C84)/C56)</f>
        <v>#DIV/0!</v>
      </c>
    </row>
    <row r="86" spans="1:5" x14ac:dyDescent="0.2">
      <c r="A86" t="s">
        <v>59</v>
      </c>
      <c r="B86" s="11">
        <f>B80+B81+B82+B83+B84+B115-B130-B127-B116-B117</f>
        <v>0</v>
      </c>
      <c r="C86" s="11">
        <f>C80+C81+C82+C83+C84+C115-C130-C127-C116-C117</f>
        <v>0</v>
      </c>
    </row>
    <row r="87" spans="1:5" ht="15" x14ac:dyDescent="0.25">
      <c r="A87" s="1" t="s">
        <v>60</v>
      </c>
      <c r="B87" s="1" t="s">
        <v>0</v>
      </c>
      <c r="C87" s="1" t="s">
        <v>0</v>
      </c>
    </row>
    <row r="88" spans="1:5" x14ac:dyDescent="0.2">
      <c r="A88" t="s">
        <v>61</v>
      </c>
      <c r="B88" s="12">
        <f>SUM(B89:B92)</f>
        <v>0</v>
      </c>
      <c r="C88" s="12">
        <f>SUM(C89:C92)</f>
        <v>0</v>
      </c>
    </row>
    <row r="89" spans="1:5" x14ac:dyDescent="0.2">
      <c r="A89" t="s">
        <v>62</v>
      </c>
      <c r="B89" s="28"/>
      <c r="C89" s="28"/>
    </row>
    <row r="90" spans="1:5" x14ac:dyDescent="0.2">
      <c r="A90" t="s">
        <v>63</v>
      </c>
      <c r="B90" s="28"/>
      <c r="C90" s="28"/>
    </row>
    <row r="91" spans="1:5" x14ac:dyDescent="0.2">
      <c r="A91" t="s">
        <v>64</v>
      </c>
      <c r="B91" s="28"/>
      <c r="C91" s="28"/>
    </row>
    <row r="92" spans="1:5" x14ac:dyDescent="0.2">
      <c r="A92" t="s">
        <v>65</v>
      </c>
      <c r="B92" s="28"/>
      <c r="C92" s="28"/>
    </row>
    <row r="93" spans="1:5" x14ac:dyDescent="0.2">
      <c r="A93" t="s">
        <v>66</v>
      </c>
      <c r="B93" s="12" t="e">
        <f t="shared" ref="B93:B95" si="0">B88/B$56*1000000</f>
        <v>#DIV/0!</v>
      </c>
      <c r="C93" s="12" t="e">
        <f t="shared" ref="C93" si="1">C88/C$56*1000000</f>
        <v>#DIV/0!</v>
      </c>
      <c r="E93" s="19"/>
    </row>
    <row r="94" spans="1:5" x14ac:dyDescent="0.2">
      <c r="A94" t="s">
        <v>67</v>
      </c>
      <c r="B94" s="12" t="e">
        <f t="shared" si="0"/>
        <v>#DIV/0!</v>
      </c>
      <c r="C94" s="12" t="e">
        <f t="shared" ref="C94" si="2">C89/C$56*1000000</f>
        <v>#DIV/0!</v>
      </c>
    </row>
    <row r="95" spans="1:5" x14ac:dyDescent="0.2">
      <c r="A95" t="s">
        <v>68</v>
      </c>
      <c r="B95" s="12" t="e">
        <f t="shared" si="0"/>
        <v>#DIV/0!</v>
      </c>
      <c r="C95" s="12" t="e">
        <f t="shared" ref="C95" si="3">C90/C$56*1000000</f>
        <v>#DIV/0!</v>
      </c>
    </row>
    <row r="96" spans="1:5" ht="15" x14ac:dyDescent="0.25">
      <c r="A96" s="1" t="s">
        <v>69</v>
      </c>
      <c r="B96" s="1" t="s">
        <v>0</v>
      </c>
      <c r="C96" s="1" t="s">
        <v>0</v>
      </c>
    </row>
    <row r="97" spans="1:3" x14ac:dyDescent="0.2">
      <c r="A97" t="s">
        <v>70</v>
      </c>
      <c r="B97" s="28"/>
      <c r="C97" s="28"/>
    </row>
    <row r="98" spans="1:3" x14ac:dyDescent="0.2">
      <c r="A98" t="s">
        <v>71</v>
      </c>
      <c r="B98" s="28"/>
      <c r="C98" s="28"/>
    </row>
    <row r="99" spans="1:3" x14ac:dyDescent="0.2">
      <c r="A99" t="s">
        <v>72</v>
      </c>
      <c r="B99" s="28"/>
      <c r="C99" s="28"/>
    </row>
    <row r="100" spans="1:3" x14ac:dyDescent="0.2">
      <c r="A100" t="s">
        <v>73</v>
      </c>
      <c r="B100" s="28"/>
      <c r="C100" s="28"/>
    </row>
    <row r="101" spans="1:3" x14ac:dyDescent="0.2">
      <c r="A101" t="s">
        <v>74</v>
      </c>
      <c r="B101" s="28"/>
      <c r="C101" s="28"/>
    </row>
    <row r="102" spans="1:3" x14ac:dyDescent="0.2">
      <c r="A102" t="s">
        <v>75</v>
      </c>
      <c r="B102" s="28"/>
      <c r="C102" s="28"/>
    </row>
    <row r="103" spans="1:3" x14ac:dyDescent="0.2">
      <c r="A103" t="s">
        <v>61</v>
      </c>
      <c r="B103" s="12">
        <f>SUM(B89,B90,B91,B92)</f>
        <v>0</v>
      </c>
      <c r="C103" s="12">
        <f>SUM(C89,C90,C91,C92)</f>
        <v>0</v>
      </c>
    </row>
    <row r="104" spans="1:3" x14ac:dyDescent="0.2">
      <c r="A104" t="s">
        <v>76</v>
      </c>
      <c r="B104" s="14" t="e">
        <f>B97/(B103/200000)</f>
        <v>#DIV/0!</v>
      </c>
      <c r="C104" s="14" t="e">
        <f>C97/(C103/200000)</f>
        <v>#DIV/0!</v>
      </c>
    </row>
    <row r="105" spans="1:3" x14ac:dyDescent="0.2">
      <c r="A105" t="s">
        <v>77</v>
      </c>
      <c r="B105" s="14" t="e">
        <f>B98/(B103/200000)</f>
        <v>#DIV/0!</v>
      </c>
      <c r="C105" s="14" t="e">
        <f>C98/(C103/200000)</f>
        <v>#DIV/0!</v>
      </c>
    </row>
    <row r="106" spans="1:3" x14ac:dyDescent="0.2">
      <c r="A106" t="s">
        <v>78</v>
      </c>
      <c r="B106" s="14" t="e">
        <f>B99/(B103/200000)</f>
        <v>#DIV/0!</v>
      </c>
      <c r="C106" s="14" t="e">
        <f>C99/(C103/200000)</f>
        <v>#DIV/0!</v>
      </c>
    </row>
    <row r="107" spans="1:3" x14ac:dyDescent="0.2">
      <c r="A107" t="s">
        <v>79</v>
      </c>
      <c r="B107" s="14" t="e">
        <f>B100/(B103/1000)</f>
        <v>#DIV/0!</v>
      </c>
      <c r="C107" s="14" t="e">
        <f>C100/(C103/1000)</f>
        <v>#DIV/0!</v>
      </c>
    </row>
    <row r="108" spans="1:3" x14ac:dyDescent="0.2">
      <c r="A108" t="s">
        <v>80</v>
      </c>
      <c r="B108" s="14" t="e">
        <f>(B101+B102)/(B103/200000)</f>
        <v>#DIV/0!</v>
      </c>
      <c r="C108" s="14" t="e">
        <f>(C101+C102)/(C103/200000)</f>
        <v>#DIV/0!</v>
      </c>
    </row>
    <row r="109" spans="1:3" ht="15" x14ac:dyDescent="0.25">
      <c r="A109" t="s">
        <v>81</v>
      </c>
      <c r="B109" s="29" t="s">
        <v>263</v>
      </c>
      <c r="C109" s="29" t="s">
        <v>263</v>
      </c>
    </row>
    <row r="110" spans="1:3" ht="15" x14ac:dyDescent="0.25">
      <c r="A110" s="1" t="s">
        <v>82</v>
      </c>
      <c r="B110" s="1" t="s">
        <v>0</v>
      </c>
      <c r="C110" s="1" t="s">
        <v>0</v>
      </c>
    </row>
    <row r="111" spans="1:3" x14ac:dyDescent="0.2">
      <c r="A111" t="s">
        <v>83</v>
      </c>
      <c r="B111" s="28"/>
      <c r="C111" s="28"/>
    </row>
    <row r="112" spans="1:3" x14ac:dyDescent="0.2">
      <c r="A112" t="s">
        <v>84</v>
      </c>
      <c r="B112" s="28"/>
      <c r="C112" s="28"/>
    </row>
    <row r="113" spans="1:3" x14ac:dyDescent="0.2">
      <c r="A113" t="s">
        <v>85</v>
      </c>
      <c r="B113" s="16" t="e">
        <f>B111/(B56/1000000)</f>
        <v>#DIV/0!</v>
      </c>
      <c r="C113" s="16" t="e">
        <f>C111/(C56/1000000)</f>
        <v>#DIV/0!</v>
      </c>
    </row>
    <row r="114" spans="1:3" ht="15" x14ac:dyDescent="0.25">
      <c r="A114" t="s">
        <v>86</v>
      </c>
      <c r="B114" s="29" t="s">
        <v>263</v>
      </c>
      <c r="C114" s="29" t="s">
        <v>263</v>
      </c>
    </row>
    <row r="115" spans="1:3" x14ac:dyDescent="0.2">
      <c r="A115" t="s">
        <v>273</v>
      </c>
      <c r="B115" s="28"/>
      <c r="C115" s="28"/>
    </row>
    <row r="116" spans="1:3" x14ac:dyDescent="0.2">
      <c r="A116" t="s">
        <v>87</v>
      </c>
      <c r="B116" s="27"/>
      <c r="C116" s="27"/>
    </row>
    <row r="117" spans="1:3" x14ac:dyDescent="0.2">
      <c r="A117" t="s">
        <v>88</v>
      </c>
      <c r="B117" s="27"/>
      <c r="C117" s="27"/>
    </row>
    <row r="118" spans="1:3" ht="15" x14ac:dyDescent="0.25">
      <c r="A118" s="1" t="s">
        <v>89</v>
      </c>
      <c r="B118" s="1" t="s">
        <v>0</v>
      </c>
      <c r="C118" s="1" t="s">
        <v>0</v>
      </c>
    </row>
    <row r="119" spans="1:3" x14ac:dyDescent="0.2">
      <c r="A119" t="s">
        <v>274</v>
      </c>
      <c r="B119" s="28"/>
      <c r="C119" s="28"/>
    </row>
    <row r="120" spans="1:3" x14ac:dyDescent="0.2">
      <c r="A120" t="s">
        <v>90</v>
      </c>
      <c r="B120" s="28"/>
      <c r="C120" s="28"/>
    </row>
    <row r="121" spans="1:3" x14ac:dyDescent="0.2">
      <c r="A121" t="s">
        <v>91</v>
      </c>
      <c r="B121" s="28"/>
      <c r="C121" s="28"/>
    </row>
    <row r="122" spans="1:3" x14ac:dyDescent="0.2">
      <c r="A122" t="s">
        <v>92</v>
      </c>
      <c r="B122" s="12" t="e">
        <f>ROUND(B125/B56*1000000,)</f>
        <v>#DIV/0!</v>
      </c>
      <c r="C122" s="12" t="e">
        <f>ROUND(C125/C56*1000000,)</f>
        <v>#DIV/0!</v>
      </c>
    </row>
    <row r="123" spans="1:3" x14ac:dyDescent="0.2">
      <c r="A123" t="s">
        <v>93</v>
      </c>
      <c r="B123" s="18" t="e">
        <f>B120/B56*1000000</f>
        <v>#DIV/0!</v>
      </c>
      <c r="C123" s="18" t="e">
        <f>C120/C56*1000000</f>
        <v>#DIV/0!</v>
      </c>
    </row>
    <row r="124" spans="1:3" x14ac:dyDescent="0.2">
      <c r="A124" t="s">
        <v>94</v>
      </c>
      <c r="B124" s="18" t="e">
        <f>B121/B56*1000000</f>
        <v>#DIV/0!</v>
      </c>
      <c r="C124" s="18" t="e">
        <f>C121/C56*1000000</f>
        <v>#DIV/0!</v>
      </c>
    </row>
    <row r="125" spans="1:3" x14ac:dyDescent="0.2">
      <c r="A125" t="s">
        <v>95</v>
      </c>
      <c r="B125" s="27"/>
      <c r="C125" s="27"/>
    </row>
    <row r="126" spans="1:3" x14ac:dyDescent="0.2">
      <c r="A126" t="s">
        <v>96</v>
      </c>
      <c r="B126" s="27"/>
      <c r="C126" s="27"/>
    </row>
    <row r="127" spans="1:3" x14ac:dyDescent="0.2">
      <c r="A127" t="s">
        <v>97</v>
      </c>
      <c r="B127" s="27"/>
      <c r="C127" s="27"/>
    </row>
    <row r="128" spans="1:3" x14ac:dyDescent="0.2">
      <c r="A128" t="s">
        <v>98</v>
      </c>
      <c r="B128" s="16" t="e">
        <f>B119/B56*1000000</f>
        <v>#DIV/0!</v>
      </c>
      <c r="C128" s="16" t="e">
        <f>C119/C56*1000000</f>
        <v>#DIV/0!</v>
      </c>
    </row>
    <row r="129" spans="1:3" x14ac:dyDescent="0.2">
      <c r="A129" t="s">
        <v>99</v>
      </c>
      <c r="B129" s="12" t="e">
        <f>ROUND(B126/B56*1000000,)</f>
        <v>#DIV/0!</v>
      </c>
      <c r="C129" s="12" t="e">
        <f>ROUND(C126/C56*1000000,)</f>
        <v>#DIV/0!</v>
      </c>
    </row>
    <row r="130" spans="1:3" x14ac:dyDescent="0.2">
      <c r="A130" t="s">
        <v>100</v>
      </c>
      <c r="B130" s="27"/>
      <c r="C130" s="27"/>
    </row>
    <row r="131" spans="1:3" ht="15" x14ac:dyDescent="0.25">
      <c r="A131" t="s">
        <v>101</v>
      </c>
      <c r="B131" s="29" t="s">
        <v>263</v>
      </c>
      <c r="C131" s="29" t="s">
        <v>263</v>
      </c>
    </row>
    <row r="132" spans="1:3" ht="15" x14ac:dyDescent="0.25">
      <c r="A132" s="1" t="s">
        <v>102</v>
      </c>
      <c r="B132" s="1" t="s">
        <v>0</v>
      </c>
      <c r="C132" s="1" t="s">
        <v>0</v>
      </c>
    </row>
    <row r="133" spans="1:3" ht="15" x14ac:dyDescent="0.25">
      <c r="A133" t="s">
        <v>103</v>
      </c>
      <c r="B133" s="29" t="s">
        <v>263</v>
      </c>
      <c r="C133" s="29" t="s">
        <v>263</v>
      </c>
    </row>
    <row r="134" spans="1:3" x14ac:dyDescent="0.2">
      <c r="A134" t="s">
        <v>104</v>
      </c>
      <c r="B134" s="11">
        <f>ROUND(B130+B116,)</f>
        <v>0</v>
      </c>
      <c r="C134" s="11">
        <f>ROUND(C130+C116,)</f>
        <v>0</v>
      </c>
    </row>
    <row r="135" spans="1:3" x14ac:dyDescent="0.2">
      <c r="A135" t="s">
        <v>105</v>
      </c>
      <c r="B135" s="11">
        <f>B117+B127</f>
        <v>0</v>
      </c>
      <c r="C135" s="11">
        <f>C117+C127</f>
        <v>0</v>
      </c>
    </row>
    <row r="136" spans="1:3" ht="15" x14ac:dyDescent="0.25">
      <c r="A136" s="1" t="s">
        <v>279</v>
      </c>
      <c r="B136" s="1" t="s">
        <v>0</v>
      </c>
      <c r="C136" s="1" t="s">
        <v>0</v>
      </c>
    </row>
    <row r="137" spans="1:3" x14ac:dyDescent="0.2">
      <c r="A137" s="42" t="s">
        <v>263</v>
      </c>
      <c r="B137" s="42"/>
      <c r="C137" s="42"/>
    </row>
    <row r="138" spans="1:3" x14ac:dyDescent="0.2">
      <c r="A138" s="42"/>
      <c r="B138" s="42"/>
      <c r="C138" s="42"/>
    </row>
    <row r="139" spans="1:3" x14ac:dyDescent="0.2">
      <c r="A139" s="42"/>
      <c r="B139" s="42"/>
      <c r="C139" s="42"/>
    </row>
    <row r="140" spans="1:3" x14ac:dyDescent="0.2">
      <c r="A140" s="42"/>
      <c r="B140" s="42"/>
      <c r="C140" s="42"/>
    </row>
    <row r="141" spans="1:3" x14ac:dyDescent="0.2">
      <c r="A141" s="42"/>
      <c r="B141" s="42"/>
      <c r="C141" s="42"/>
    </row>
    <row r="142" spans="1:3" x14ac:dyDescent="0.2">
      <c r="A142" s="42"/>
      <c r="B142" s="42"/>
      <c r="C142" s="42"/>
    </row>
    <row r="143" spans="1:3" x14ac:dyDescent="0.2">
      <c r="A143" s="42"/>
      <c r="B143" s="42"/>
      <c r="C143" s="42"/>
    </row>
    <row r="144" spans="1:3" x14ac:dyDescent="0.2">
      <c r="A144" s="42"/>
      <c r="B144" s="42"/>
      <c r="C144" s="42"/>
    </row>
    <row r="145" spans="1:3" x14ac:dyDescent="0.2">
      <c r="A145" s="42"/>
      <c r="B145" s="42"/>
      <c r="C145" s="42"/>
    </row>
    <row r="146" spans="1:3" x14ac:dyDescent="0.2">
      <c r="A146" s="42"/>
      <c r="B146" s="42"/>
      <c r="C146" s="42"/>
    </row>
  </sheetData>
  <sheetProtection sheet="1" objects="1" scenarios="1"/>
  <mergeCells count="2">
    <mergeCell ref="A1:C1"/>
    <mergeCell ref="A137:C146"/>
  </mergeCells>
  <dataValidations count="1">
    <dataValidation type="list" allowBlank="1" showInputMessage="1" showErrorMessage="1" sqref="D4" xr:uid="{00000000-0002-0000-0000-000000000000}">
      <formula1>$D$3:$D$4</formula1>
    </dataValidation>
  </dataValidations>
  <printOptions horizontalCentered="1"/>
  <pageMargins left="0.25" right="0.25" top="1" bottom="1" header="0.5" footer="0.5"/>
  <pageSetup scale="64" fitToHeight="5"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Factors!$A$2:$A$9</xm:f>
          </x14:formula1>
          <xm:sqref>B31</xm:sqref>
        </x14:dataValidation>
        <x14:dataValidation type="list" allowBlank="1" showInputMessage="1" showErrorMessage="1" xr:uid="{00000000-0002-0000-0000-000002000000}">
          <x14:formula1>
            <xm:f>Factors!$B$2:$B$7</xm:f>
          </x14:formula1>
          <xm:sqref>B32</xm:sqref>
        </x14:dataValidation>
        <x14:dataValidation type="list" allowBlank="1" showInputMessage="1" showErrorMessage="1" xr:uid="{00000000-0002-0000-0000-000003000000}">
          <x14:formula1>
            <xm:f>Factors!$C$2:$C$5</xm:f>
          </x14:formula1>
          <xm:sqref>B37</xm:sqref>
        </x14:dataValidation>
        <x14:dataValidation type="list" allowBlank="1" showInputMessage="1" showErrorMessage="1" xr:uid="{00000000-0002-0000-0000-000004000000}">
          <x14:formula1>
            <xm:f>Factors!$D$2:$D$4</xm:f>
          </x14:formula1>
          <xm:sqref>B6</xm:sqref>
        </x14:dataValidation>
        <x14:dataValidation type="list" allowBlank="1" showInputMessage="1" showErrorMessage="1" xr:uid="{00000000-0002-0000-0000-000005000000}">
          <x14:formula1>
            <xm:f>Factors!$E$2:$E$6</xm:f>
          </x14:formula1>
          <xm:sqref>B7</xm:sqref>
        </x14:dataValidation>
        <x14:dataValidation type="list" allowBlank="1" showInputMessage="1" showErrorMessage="1" xr:uid="{00000000-0002-0000-0000-000006000000}">
          <x14:formula1>
            <xm:f>Factors!$F$2:$F$4</xm:f>
          </x14:formula1>
          <xm:sqref>B8</xm:sqref>
        </x14:dataValidation>
        <x14:dataValidation type="list" allowBlank="1" showInputMessage="1" showErrorMessage="1" xr:uid="{00000000-0002-0000-0000-000007000000}">
          <x14:formula1>
            <xm:f>Factors!$G$2:$G$104</xm:f>
          </x14:formula1>
          <xm:sqref>B9</xm:sqref>
        </x14:dataValidation>
        <x14:dataValidation type="list" allowBlank="1" showInputMessage="1" showErrorMessage="1" xr:uid="{00000000-0002-0000-0000-000008000000}">
          <x14:formula1>
            <xm:f>Factors!$H$2:$H$15</xm:f>
          </x14:formula1>
          <xm:sqref>B10</xm:sqref>
        </x14:dataValidation>
        <x14:dataValidation type="list" allowBlank="1" showInputMessage="1" showErrorMessage="1" xr:uid="{00000000-0002-0000-0000-000009000000}">
          <x14:formula1>
            <xm:f>Factors!$I$2:$I$5</xm:f>
          </x14:formula1>
          <xm:sqref>B13</xm:sqref>
        </x14:dataValidation>
        <x14:dataValidation type="list" allowBlank="1" showInputMessage="1" showErrorMessage="1" xr:uid="{00000000-0002-0000-0000-00000A000000}">
          <x14:formula1>
            <xm:f>Factors!$J$2:$J$4</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4"/>
  <sheetViews>
    <sheetView workbookViewId="0">
      <selection activeCell="A12" sqref="A12"/>
    </sheetView>
  </sheetViews>
  <sheetFormatPr defaultRowHeight="14.25" x14ac:dyDescent="0.2"/>
  <cols>
    <col min="1" max="1" width="44.375" bestFit="1" customWidth="1"/>
    <col min="2" max="2" width="20" bestFit="1" customWidth="1"/>
    <col min="3" max="3" width="12.875" bestFit="1" customWidth="1"/>
    <col min="4" max="4" width="40.625" bestFit="1" customWidth="1"/>
    <col min="5" max="5" width="26.875" bestFit="1" customWidth="1"/>
    <col min="6" max="6" width="23.375" bestFit="1" customWidth="1"/>
    <col min="7" max="7" width="57.25" bestFit="1" customWidth="1"/>
    <col min="8" max="8" width="44.375" bestFit="1" customWidth="1"/>
    <col min="9" max="9" width="9.875" bestFit="1" customWidth="1"/>
    <col min="10" max="10" width="15.5" bestFit="1" customWidth="1"/>
  </cols>
  <sheetData>
    <row r="1" spans="1:10" s="6" customFormat="1" ht="15" x14ac:dyDescent="0.25">
      <c r="A1" s="6" t="s">
        <v>281</v>
      </c>
      <c r="B1" s="6" t="s">
        <v>8</v>
      </c>
      <c r="C1" s="6" t="s">
        <v>13</v>
      </c>
      <c r="D1" s="6" t="s">
        <v>122</v>
      </c>
      <c r="E1" s="6" t="s">
        <v>5</v>
      </c>
      <c r="F1" s="6" t="s">
        <v>123</v>
      </c>
      <c r="G1" s="6" t="s">
        <v>124</v>
      </c>
      <c r="H1" s="6" t="s">
        <v>125</v>
      </c>
      <c r="I1" s="6" t="s">
        <v>126</v>
      </c>
      <c r="J1" s="6" t="s">
        <v>134</v>
      </c>
    </row>
    <row r="2" spans="1:10" s="6" customFormat="1" ht="15" x14ac:dyDescent="0.25"/>
    <row r="3" spans="1:10" x14ac:dyDescent="0.2">
      <c r="A3" t="s">
        <v>107</v>
      </c>
      <c r="B3" t="s">
        <v>113</v>
      </c>
      <c r="C3" t="s">
        <v>117</v>
      </c>
      <c r="D3" t="s">
        <v>135</v>
      </c>
      <c r="E3" t="s">
        <v>136</v>
      </c>
      <c r="F3" t="s">
        <v>137</v>
      </c>
      <c r="G3" t="s">
        <v>138</v>
      </c>
      <c r="H3" t="s">
        <v>139</v>
      </c>
      <c r="I3" t="s">
        <v>140</v>
      </c>
      <c r="J3" t="s">
        <v>141</v>
      </c>
    </row>
    <row r="4" spans="1:10" x14ac:dyDescent="0.2">
      <c r="A4" t="s">
        <v>106</v>
      </c>
      <c r="B4" t="s">
        <v>114</v>
      </c>
      <c r="C4" t="s">
        <v>118</v>
      </c>
      <c r="D4" t="s">
        <v>142</v>
      </c>
      <c r="E4" t="s">
        <v>143</v>
      </c>
      <c r="F4" t="s">
        <v>144</v>
      </c>
      <c r="G4" t="s">
        <v>145</v>
      </c>
      <c r="H4" t="s">
        <v>146</v>
      </c>
      <c r="I4" t="s">
        <v>147</v>
      </c>
      <c r="J4" t="s">
        <v>148</v>
      </c>
    </row>
    <row r="5" spans="1:10" x14ac:dyDescent="0.2">
      <c r="A5" t="s">
        <v>108</v>
      </c>
      <c r="B5" t="s">
        <v>116</v>
      </c>
      <c r="C5" t="s">
        <v>119</v>
      </c>
      <c r="E5" t="s">
        <v>149</v>
      </c>
      <c r="G5" t="s">
        <v>150</v>
      </c>
      <c r="H5" t="s">
        <v>151</v>
      </c>
      <c r="I5" t="s">
        <v>152</v>
      </c>
    </row>
    <row r="6" spans="1:10" x14ac:dyDescent="0.2">
      <c r="A6" t="s">
        <v>109</v>
      </c>
      <c r="B6" t="s">
        <v>115</v>
      </c>
      <c r="E6" t="s">
        <v>153</v>
      </c>
      <c r="G6" t="s">
        <v>154</v>
      </c>
      <c r="H6" t="s">
        <v>155</v>
      </c>
    </row>
    <row r="7" spans="1:10" x14ac:dyDescent="0.2">
      <c r="A7" t="s">
        <v>110</v>
      </c>
      <c r="B7" t="s">
        <v>112</v>
      </c>
      <c r="G7" t="s">
        <v>156</v>
      </c>
      <c r="H7" t="s">
        <v>157</v>
      </c>
    </row>
    <row r="8" spans="1:10" x14ac:dyDescent="0.2">
      <c r="A8" t="s">
        <v>111</v>
      </c>
      <c r="G8" t="s">
        <v>158</v>
      </c>
      <c r="H8" t="s">
        <v>159</v>
      </c>
    </row>
    <row r="9" spans="1:10" x14ac:dyDescent="0.2">
      <c r="A9" t="s">
        <v>112</v>
      </c>
      <c r="G9" t="s">
        <v>160</v>
      </c>
      <c r="H9" t="s">
        <v>161</v>
      </c>
    </row>
    <row r="10" spans="1:10" x14ac:dyDescent="0.2">
      <c r="G10" t="s">
        <v>162</v>
      </c>
      <c r="H10" t="s">
        <v>163</v>
      </c>
    </row>
    <row r="11" spans="1:10" x14ac:dyDescent="0.2">
      <c r="G11" t="s">
        <v>164</v>
      </c>
      <c r="H11" t="s">
        <v>165</v>
      </c>
    </row>
    <row r="12" spans="1:10" x14ac:dyDescent="0.2">
      <c r="G12" t="s">
        <v>166</v>
      </c>
      <c r="H12" t="s">
        <v>167</v>
      </c>
    </row>
    <row r="13" spans="1:10" x14ac:dyDescent="0.2">
      <c r="G13" t="s">
        <v>168</v>
      </c>
      <c r="H13" t="s">
        <v>169</v>
      </c>
    </row>
    <row r="14" spans="1:10" x14ac:dyDescent="0.2">
      <c r="G14" t="s">
        <v>170</v>
      </c>
      <c r="H14" t="s">
        <v>171</v>
      </c>
    </row>
    <row r="15" spans="1:10" x14ac:dyDescent="0.2">
      <c r="G15" t="s">
        <v>172</v>
      </c>
      <c r="H15" t="s">
        <v>173</v>
      </c>
    </row>
    <row r="16" spans="1:10" x14ac:dyDescent="0.2">
      <c r="G16" t="s">
        <v>174</v>
      </c>
    </row>
    <row r="17" spans="7:7" x14ac:dyDescent="0.2">
      <c r="G17" t="s">
        <v>175</v>
      </c>
    </row>
    <row r="18" spans="7:7" x14ac:dyDescent="0.2">
      <c r="G18" t="s">
        <v>176</v>
      </c>
    </row>
    <row r="19" spans="7:7" x14ac:dyDescent="0.2">
      <c r="G19" t="s">
        <v>177</v>
      </c>
    </row>
    <row r="20" spans="7:7" x14ac:dyDescent="0.2">
      <c r="G20" t="s">
        <v>178</v>
      </c>
    </row>
    <row r="21" spans="7:7" x14ac:dyDescent="0.2">
      <c r="G21" t="s">
        <v>179</v>
      </c>
    </row>
    <row r="22" spans="7:7" x14ac:dyDescent="0.2">
      <c r="G22" t="s">
        <v>180</v>
      </c>
    </row>
    <row r="23" spans="7:7" x14ac:dyDescent="0.2">
      <c r="G23" t="s">
        <v>181</v>
      </c>
    </row>
    <row r="24" spans="7:7" x14ac:dyDescent="0.2">
      <c r="G24" t="s">
        <v>182</v>
      </c>
    </row>
    <row r="25" spans="7:7" x14ac:dyDescent="0.2">
      <c r="G25" t="s">
        <v>183</v>
      </c>
    </row>
    <row r="26" spans="7:7" x14ac:dyDescent="0.2">
      <c r="G26" t="s">
        <v>184</v>
      </c>
    </row>
    <row r="27" spans="7:7" x14ac:dyDescent="0.2">
      <c r="G27" t="s">
        <v>185</v>
      </c>
    </row>
    <row r="28" spans="7:7" x14ac:dyDescent="0.2">
      <c r="G28" t="s">
        <v>186</v>
      </c>
    </row>
    <row r="29" spans="7:7" x14ac:dyDescent="0.2">
      <c r="G29" t="s">
        <v>187</v>
      </c>
    </row>
    <row r="30" spans="7:7" x14ac:dyDescent="0.2">
      <c r="G30" t="s">
        <v>188</v>
      </c>
    </row>
    <row r="31" spans="7:7" x14ac:dyDescent="0.2">
      <c r="G31" t="s">
        <v>189</v>
      </c>
    </row>
    <row r="32" spans="7:7" x14ac:dyDescent="0.2">
      <c r="G32" t="s">
        <v>190</v>
      </c>
    </row>
    <row r="33" spans="7:7" x14ac:dyDescent="0.2">
      <c r="G33" t="s">
        <v>191</v>
      </c>
    </row>
    <row r="34" spans="7:7" x14ac:dyDescent="0.2">
      <c r="G34" t="s">
        <v>192</v>
      </c>
    </row>
    <row r="35" spans="7:7" x14ac:dyDescent="0.2">
      <c r="G35" t="s">
        <v>193</v>
      </c>
    </row>
    <row r="36" spans="7:7" x14ac:dyDescent="0.2">
      <c r="G36" t="s">
        <v>194</v>
      </c>
    </row>
    <row r="37" spans="7:7" x14ac:dyDescent="0.2">
      <c r="G37" t="s">
        <v>195</v>
      </c>
    </row>
    <row r="38" spans="7:7" x14ac:dyDescent="0.2">
      <c r="G38" t="s">
        <v>196</v>
      </c>
    </row>
    <row r="39" spans="7:7" x14ac:dyDescent="0.2">
      <c r="G39" t="s">
        <v>197</v>
      </c>
    </row>
    <row r="40" spans="7:7" x14ac:dyDescent="0.2">
      <c r="G40" t="s">
        <v>198</v>
      </c>
    </row>
    <row r="41" spans="7:7" x14ac:dyDescent="0.2">
      <c r="G41" t="s">
        <v>199</v>
      </c>
    </row>
    <row r="42" spans="7:7" x14ac:dyDescent="0.2">
      <c r="G42" t="s">
        <v>200</v>
      </c>
    </row>
    <row r="43" spans="7:7" x14ac:dyDescent="0.2">
      <c r="G43" t="s">
        <v>201</v>
      </c>
    </row>
    <row r="44" spans="7:7" x14ac:dyDescent="0.2">
      <c r="G44" t="s">
        <v>202</v>
      </c>
    </row>
    <row r="45" spans="7:7" x14ac:dyDescent="0.2">
      <c r="G45" t="s">
        <v>203</v>
      </c>
    </row>
    <row r="46" spans="7:7" x14ac:dyDescent="0.2">
      <c r="G46" t="s">
        <v>204</v>
      </c>
    </row>
    <row r="47" spans="7:7" x14ac:dyDescent="0.2">
      <c r="G47" t="s">
        <v>205</v>
      </c>
    </row>
    <row r="48" spans="7:7" x14ac:dyDescent="0.2">
      <c r="G48" t="s">
        <v>206</v>
      </c>
    </row>
    <row r="49" spans="7:7" x14ac:dyDescent="0.2">
      <c r="G49" t="s">
        <v>207</v>
      </c>
    </row>
    <row r="50" spans="7:7" x14ac:dyDescent="0.2">
      <c r="G50" t="s">
        <v>208</v>
      </c>
    </row>
    <row r="51" spans="7:7" x14ac:dyDescent="0.2">
      <c r="G51" t="s">
        <v>209</v>
      </c>
    </row>
    <row r="52" spans="7:7" x14ac:dyDescent="0.2">
      <c r="G52" t="s">
        <v>210</v>
      </c>
    </row>
    <row r="53" spans="7:7" x14ac:dyDescent="0.2">
      <c r="G53" t="s">
        <v>211</v>
      </c>
    </row>
    <row r="54" spans="7:7" x14ac:dyDescent="0.2">
      <c r="G54" t="s">
        <v>212</v>
      </c>
    </row>
    <row r="55" spans="7:7" x14ac:dyDescent="0.2">
      <c r="G55" t="s">
        <v>213</v>
      </c>
    </row>
    <row r="56" spans="7:7" x14ac:dyDescent="0.2">
      <c r="G56" t="s">
        <v>214</v>
      </c>
    </row>
    <row r="57" spans="7:7" x14ac:dyDescent="0.2">
      <c r="G57" t="s">
        <v>215</v>
      </c>
    </row>
    <row r="58" spans="7:7" x14ac:dyDescent="0.2">
      <c r="G58" t="s">
        <v>216</v>
      </c>
    </row>
    <row r="59" spans="7:7" x14ac:dyDescent="0.2">
      <c r="G59" t="s">
        <v>217</v>
      </c>
    </row>
    <row r="60" spans="7:7" x14ac:dyDescent="0.2">
      <c r="G60" t="s">
        <v>218</v>
      </c>
    </row>
    <row r="61" spans="7:7" x14ac:dyDescent="0.2">
      <c r="G61" t="s">
        <v>219</v>
      </c>
    </row>
    <row r="62" spans="7:7" x14ac:dyDescent="0.2">
      <c r="G62" t="s">
        <v>220</v>
      </c>
    </row>
    <row r="63" spans="7:7" x14ac:dyDescent="0.2">
      <c r="G63" t="s">
        <v>221</v>
      </c>
    </row>
    <row r="64" spans="7:7" x14ac:dyDescent="0.2">
      <c r="G64" t="s">
        <v>222</v>
      </c>
    </row>
    <row r="65" spans="7:7" x14ac:dyDescent="0.2">
      <c r="G65" t="s">
        <v>223</v>
      </c>
    </row>
    <row r="66" spans="7:7" x14ac:dyDescent="0.2">
      <c r="G66" t="s">
        <v>224</v>
      </c>
    </row>
    <row r="67" spans="7:7" x14ac:dyDescent="0.2">
      <c r="G67" t="s">
        <v>225</v>
      </c>
    </row>
    <row r="68" spans="7:7" x14ac:dyDescent="0.2">
      <c r="G68" t="s">
        <v>226</v>
      </c>
    </row>
    <row r="69" spans="7:7" x14ac:dyDescent="0.2">
      <c r="G69" t="s">
        <v>227</v>
      </c>
    </row>
    <row r="70" spans="7:7" x14ac:dyDescent="0.2">
      <c r="G70" t="s">
        <v>228</v>
      </c>
    </row>
    <row r="71" spans="7:7" x14ac:dyDescent="0.2">
      <c r="G71" t="s">
        <v>229</v>
      </c>
    </row>
    <row r="72" spans="7:7" x14ac:dyDescent="0.2">
      <c r="G72" t="s">
        <v>230</v>
      </c>
    </row>
    <row r="73" spans="7:7" x14ac:dyDescent="0.2">
      <c r="G73" t="s">
        <v>231</v>
      </c>
    </row>
    <row r="74" spans="7:7" x14ac:dyDescent="0.2">
      <c r="G74" t="s">
        <v>232</v>
      </c>
    </row>
    <row r="75" spans="7:7" x14ac:dyDescent="0.2">
      <c r="G75" t="s">
        <v>233</v>
      </c>
    </row>
    <row r="76" spans="7:7" x14ac:dyDescent="0.2">
      <c r="G76" t="s">
        <v>234</v>
      </c>
    </row>
    <row r="77" spans="7:7" x14ac:dyDescent="0.2">
      <c r="G77" t="s">
        <v>235</v>
      </c>
    </row>
    <row r="78" spans="7:7" x14ac:dyDescent="0.2">
      <c r="G78" t="s">
        <v>236</v>
      </c>
    </row>
    <row r="79" spans="7:7" x14ac:dyDescent="0.2">
      <c r="G79" t="s">
        <v>237</v>
      </c>
    </row>
    <row r="80" spans="7:7" x14ac:dyDescent="0.2">
      <c r="G80" t="s">
        <v>238</v>
      </c>
    </row>
    <row r="81" spans="7:7" x14ac:dyDescent="0.2">
      <c r="G81" t="s">
        <v>239</v>
      </c>
    </row>
    <row r="82" spans="7:7" x14ac:dyDescent="0.2">
      <c r="G82" t="s">
        <v>240</v>
      </c>
    </row>
    <row r="83" spans="7:7" x14ac:dyDescent="0.2">
      <c r="G83" t="s">
        <v>241</v>
      </c>
    </row>
    <row r="84" spans="7:7" x14ac:dyDescent="0.2">
      <c r="G84" t="s">
        <v>242</v>
      </c>
    </row>
    <row r="85" spans="7:7" x14ac:dyDescent="0.2">
      <c r="G85" t="s">
        <v>243</v>
      </c>
    </row>
    <row r="86" spans="7:7" x14ac:dyDescent="0.2">
      <c r="G86" t="s">
        <v>244</v>
      </c>
    </row>
    <row r="87" spans="7:7" x14ac:dyDescent="0.2">
      <c r="G87" t="s">
        <v>245</v>
      </c>
    </row>
    <row r="88" spans="7:7" x14ac:dyDescent="0.2">
      <c r="G88" t="s">
        <v>246</v>
      </c>
    </row>
    <row r="89" spans="7:7" x14ac:dyDescent="0.2">
      <c r="G89" t="s">
        <v>247</v>
      </c>
    </row>
    <row r="90" spans="7:7" x14ac:dyDescent="0.2">
      <c r="G90" t="s">
        <v>248</v>
      </c>
    </row>
    <row r="91" spans="7:7" x14ac:dyDescent="0.2">
      <c r="G91" t="s">
        <v>249</v>
      </c>
    </row>
    <row r="92" spans="7:7" x14ac:dyDescent="0.2">
      <c r="G92" t="s">
        <v>250</v>
      </c>
    </row>
    <row r="93" spans="7:7" x14ac:dyDescent="0.2">
      <c r="G93" t="s">
        <v>251</v>
      </c>
    </row>
    <row r="94" spans="7:7" x14ac:dyDescent="0.2">
      <c r="G94" t="s">
        <v>252</v>
      </c>
    </row>
    <row r="95" spans="7:7" x14ac:dyDescent="0.2">
      <c r="G95" t="s">
        <v>253</v>
      </c>
    </row>
    <row r="96" spans="7:7" x14ac:dyDescent="0.2">
      <c r="G96" t="s">
        <v>254</v>
      </c>
    </row>
    <row r="97" spans="7:7" x14ac:dyDescent="0.2">
      <c r="G97" t="s">
        <v>255</v>
      </c>
    </row>
    <row r="98" spans="7:7" x14ac:dyDescent="0.2">
      <c r="G98" t="s">
        <v>256</v>
      </c>
    </row>
    <row r="99" spans="7:7" x14ac:dyDescent="0.2">
      <c r="G99" t="s">
        <v>257</v>
      </c>
    </row>
    <row r="100" spans="7:7" x14ac:dyDescent="0.2">
      <c r="G100" t="s">
        <v>258</v>
      </c>
    </row>
    <row r="101" spans="7:7" x14ac:dyDescent="0.2">
      <c r="G101" t="s">
        <v>259</v>
      </c>
    </row>
    <row r="102" spans="7:7" x14ac:dyDescent="0.2">
      <c r="G102" t="s">
        <v>260</v>
      </c>
    </row>
    <row r="103" spans="7:7" x14ac:dyDescent="0.2">
      <c r="G103" t="s">
        <v>261</v>
      </c>
    </row>
    <row r="104" spans="7:7" x14ac:dyDescent="0.2">
      <c r="G104"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Productivity Overview</vt:lpstr>
      <vt:lpstr>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Joey Bellon</dc:creator>
  <cp:lastModifiedBy>Daniel Groves</cp:lastModifiedBy>
  <cp:lastPrinted>2020-03-05T20:20:30Z</cp:lastPrinted>
  <dcterms:created xsi:type="dcterms:W3CDTF">2017-06-14T19:23:15Z</dcterms:created>
  <dcterms:modified xsi:type="dcterms:W3CDTF">2024-03-04T16:56:11Z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2017-06-05T23:18:10Z</dcterms:created>
  <cp:revision>0</cp:revision>
</cp:coreProperties>
</file>